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5940" windowHeight="2940" tabRatio="76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s>
  <definedNames>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__xlnm.Print_Area">#N/A</definedName>
    <definedName name="___xlnm.Print_Titles">#N/A</definedName>
    <definedName name="__xlnm.Print_Area">#REF!</definedName>
    <definedName name="__xlnm.Print_Titles">#N/A</definedName>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3">'1-2'!$A$1:$J$17</definedName>
    <definedName name="_xlnm.Print_Area" localSheetId="8">'3-2'!$A$1:$F$22</definedName>
    <definedName name="_xlnm.Print_Area">#N/A</definedName>
    <definedName name="_xlnm.Print_Titles" localSheetId="1">'1'!$1:$41</definedName>
    <definedName name="_xlnm.Print_Titles" localSheetId="2">'1-1'!$1:$6</definedName>
    <definedName name="_xlnm.Print_Titles" localSheetId="3">'1-2'!$1:$6</definedName>
    <definedName name="_xlnm.Print_Titles" localSheetId="4">'2'!$1:$39</definedName>
    <definedName name="_xlnm.Print_Titles" localSheetId="7">'3-1'!$1:$6</definedName>
    <definedName name="_xlnm.Print_Titles" localSheetId="8">'3-2'!$1:$5</definedName>
    <definedName name="_xlnm.Print_Titles" localSheetId="9">'3-3'!$1:$6</definedName>
    <definedName name="_xlnm.Print_Titles" localSheetId="10">'4'!$1:$6</definedName>
    <definedName name="_xlnm.Print_Titles" localSheetId="11">'4-1'!$1:$6</definedName>
    <definedName name="_xlnm.Print_Titles" localSheetId="12">'5'!$1:$6</definedName>
    <definedName name="_xlnm.Print_Titles" localSheetId="13">'6'!$1:$6</definedName>
    <definedName name="_xlnm.Print_Titles" localSheetId="0">封面!$1:$9</definedName>
    <definedName name="_xlnm.Print_Titles">#N/A</definedName>
    <definedName name="s">#N/A</definedName>
  </definedNames>
  <calcPr calcId="125725"/>
</workbook>
</file>

<file path=xl/calcChain.xml><?xml version="1.0" encoding="utf-8"?>
<calcChain xmlns="http://schemas.openxmlformats.org/spreadsheetml/2006/main">
  <c r="F7" i="9"/>
  <c r="F6" s="1"/>
  <c r="E13" i="8"/>
  <c r="F8"/>
  <c r="E8"/>
  <c r="F20"/>
  <c r="E20"/>
  <c r="F13"/>
  <c r="D21"/>
  <c r="D20" s="1"/>
  <c r="D19"/>
  <c r="D18"/>
  <c r="D17"/>
  <c r="D16"/>
  <c r="D15"/>
  <c r="D14"/>
  <c r="D12"/>
  <c r="D11"/>
  <c r="D10"/>
  <c r="D9"/>
  <c r="BY10" i="7"/>
  <c r="BY9" s="1"/>
  <c r="BY8" s="1"/>
  <c r="BY7" s="1"/>
  <c r="T11"/>
  <c r="AU11"/>
  <c r="Q19"/>
  <c r="S13"/>
  <c r="R13"/>
  <c r="R12"/>
  <c r="Q13"/>
  <c r="Q12" s="1"/>
  <c r="P13"/>
  <c r="O13"/>
  <c r="N13"/>
  <c r="N12"/>
  <c r="M13"/>
  <c r="M12" s="1"/>
  <c r="L13"/>
  <c r="L12" s="1"/>
  <c r="K13"/>
  <c r="K12" s="1"/>
  <c r="J13"/>
  <c r="J12" s="1"/>
  <c r="I13"/>
  <c r="I12" s="1"/>
  <c r="H13"/>
  <c r="G13"/>
  <c r="G12" s="1"/>
  <c r="S12"/>
  <c r="P12"/>
  <c r="O12"/>
  <c r="H12"/>
  <c r="T10"/>
  <c r="T9" s="1"/>
  <c r="T8" s="1"/>
  <c r="T7" s="1"/>
  <c r="AU10"/>
  <c r="F20"/>
  <c r="E20"/>
  <c r="F19"/>
  <c r="E19" s="1"/>
  <c r="F18"/>
  <c r="E18" s="1"/>
  <c r="F17"/>
  <c r="F16" s="1"/>
  <c r="E16" s="1"/>
  <c r="F15"/>
  <c r="E15" s="1"/>
  <c r="F14"/>
  <c r="E14" s="1"/>
  <c r="F11"/>
  <c r="E11" s="1"/>
  <c r="F10"/>
  <c r="E10"/>
  <c r="DJ9"/>
  <c r="DI9"/>
  <c r="DH9"/>
  <c r="DG9"/>
  <c r="DG8" s="1"/>
  <c r="DG7" s="1"/>
  <c r="DF9"/>
  <c r="DE9"/>
  <c r="DD9"/>
  <c r="DC9"/>
  <c r="DC8" s="1"/>
  <c r="DC7" s="1"/>
  <c r="DB9"/>
  <c r="DA9"/>
  <c r="DA8" s="1"/>
  <c r="DA7" s="1"/>
  <c r="CZ9"/>
  <c r="CY9"/>
  <c r="CY8" s="1"/>
  <c r="CY7" s="1"/>
  <c r="CX9"/>
  <c r="CW9"/>
  <c r="CW8" s="1"/>
  <c r="CW7" s="1"/>
  <c r="CV9"/>
  <c r="CU9"/>
  <c r="CU8"/>
  <c r="CU7"/>
  <c r="CT9"/>
  <c r="CS9"/>
  <c r="CR9"/>
  <c r="CQ9"/>
  <c r="CQ8" s="1"/>
  <c r="CQ7" s="1"/>
  <c r="CP9"/>
  <c r="CO9"/>
  <c r="CN9"/>
  <c r="CN8" s="1"/>
  <c r="CN7" s="1"/>
  <c r="CM9"/>
  <c r="CM8" s="1"/>
  <c r="CM7" s="1"/>
  <c r="CL9"/>
  <c r="CK9"/>
  <c r="CK8" s="1"/>
  <c r="CK7" s="1"/>
  <c r="CJ9"/>
  <c r="CI9"/>
  <c r="CI8" s="1"/>
  <c r="CI7" s="1"/>
  <c r="CH9"/>
  <c r="CG9"/>
  <c r="CG8" s="1"/>
  <c r="CG7" s="1"/>
  <c r="CF9"/>
  <c r="CE9"/>
  <c r="CE8"/>
  <c r="CE7"/>
  <c r="CD9"/>
  <c r="CC9"/>
  <c r="CB9"/>
  <c r="CB8" s="1"/>
  <c r="CB7" s="1"/>
  <c r="CA9"/>
  <c r="CA8" s="1"/>
  <c r="CA7" s="1"/>
  <c r="BZ9"/>
  <c r="BX9"/>
  <c r="BW9"/>
  <c r="BW8" s="1"/>
  <c r="BW7" s="1"/>
  <c r="BV9"/>
  <c r="BU9"/>
  <c r="BT9"/>
  <c r="BT8" s="1"/>
  <c r="BT7" s="1"/>
  <c r="BS9"/>
  <c r="BS8"/>
  <c r="BS7" s="1"/>
  <c r="BR9"/>
  <c r="BQ9"/>
  <c r="BP9"/>
  <c r="BO9"/>
  <c r="BO8" s="1"/>
  <c r="BO7" s="1"/>
  <c r="BN9"/>
  <c r="BM9"/>
  <c r="BM8" s="1"/>
  <c r="BM7" s="1"/>
  <c r="BL9"/>
  <c r="BL8" s="1"/>
  <c r="BL7" s="1"/>
  <c r="BK9"/>
  <c r="BK8" s="1"/>
  <c r="BK7" s="1"/>
  <c r="BJ9"/>
  <c r="BJ8" s="1"/>
  <c r="BJ7" s="1"/>
  <c r="BI9"/>
  <c r="BH9"/>
  <c r="BG9"/>
  <c r="BG8" s="1"/>
  <c r="BG7" s="1"/>
  <c r="BF9"/>
  <c r="BF8" s="1"/>
  <c r="BF7" s="1"/>
  <c r="BE9"/>
  <c r="BE8" s="1"/>
  <c r="BE7" s="1"/>
  <c r="BD9"/>
  <c r="BC9"/>
  <c r="BC8"/>
  <c r="BC7" s="1"/>
  <c r="BB9"/>
  <c r="BA9"/>
  <c r="AZ9"/>
  <c r="AZ8" s="1"/>
  <c r="AZ7" s="1"/>
  <c r="AY9"/>
  <c r="AY8"/>
  <c r="AY7"/>
  <c r="AX9"/>
  <c r="AX8" s="1"/>
  <c r="AX7" s="1"/>
  <c r="AW9"/>
  <c r="AV9"/>
  <c r="AU9"/>
  <c r="AU8" s="1"/>
  <c r="AU7" s="1"/>
  <c r="AT9"/>
  <c r="AT8" s="1"/>
  <c r="AT7" s="1"/>
  <c r="AS9"/>
  <c r="AR9"/>
  <c r="AR8" s="1"/>
  <c r="AR7" s="1"/>
  <c r="AQ9"/>
  <c r="AQ8" s="1"/>
  <c r="AQ7" s="1"/>
  <c r="AP9"/>
  <c r="AP8" s="1"/>
  <c r="AP7" s="1"/>
  <c r="AO9"/>
  <c r="AO8" s="1"/>
  <c r="AO7" s="1"/>
  <c r="AN9"/>
  <c r="AN8" s="1"/>
  <c r="AN7" s="1"/>
  <c r="AM9"/>
  <c r="AL9"/>
  <c r="AK9"/>
  <c r="AK8" s="1"/>
  <c r="AK7" s="1"/>
  <c r="AJ9"/>
  <c r="AJ8" s="1"/>
  <c r="AJ7" s="1"/>
  <c r="AI9"/>
  <c r="AH9"/>
  <c r="AH8"/>
  <c r="AH7" s="1"/>
  <c r="AG9"/>
  <c r="AG8" s="1"/>
  <c r="AG7" s="1"/>
  <c r="AF9"/>
  <c r="AE9"/>
  <c r="AE8" s="1"/>
  <c r="AE7" s="1"/>
  <c r="AD9"/>
  <c r="AC9"/>
  <c r="AC8" s="1"/>
  <c r="AC7" s="1"/>
  <c r="AB9"/>
  <c r="AB8" s="1"/>
  <c r="AB7" s="1"/>
  <c r="AA9"/>
  <c r="Z9"/>
  <c r="Z8" s="1"/>
  <c r="Z7" s="1"/>
  <c r="Y9"/>
  <c r="Y8" s="1"/>
  <c r="Y7" s="1"/>
  <c r="X9"/>
  <c r="W9"/>
  <c r="V9"/>
  <c r="U9"/>
  <c r="U8" s="1"/>
  <c r="U7" s="1"/>
  <c r="S9"/>
  <c r="R9"/>
  <c r="R8" s="1"/>
  <c r="R7" s="1"/>
  <c r="Q9"/>
  <c r="Q8" s="1"/>
  <c r="P9"/>
  <c r="P8" s="1"/>
  <c r="P7" s="1"/>
  <c r="O9"/>
  <c r="O8" s="1"/>
  <c r="O7" s="1"/>
  <c r="N9"/>
  <c r="N8" s="1"/>
  <c r="N7" s="1"/>
  <c r="M9"/>
  <c r="M8" s="1"/>
  <c r="M7" s="1"/>
  <c r="L9"/>
  <c r="K9"/>
  <c r="K8" s="1"/>
  <c r="J9"/>
  <c r="J8" s="1"/>
  <c r="J7" s="1"/>
  <c r="I9"/>
  <c r="I8" s="1"/>
  <c r="I7" s="1"/>
  <c r="H9"/>
  <c r="G9"/>
  <c r="G8"/>
  <c r="DJ8"/>
  <c r="DI8"/>
  <c r="DH8"/>
  <c r="DH7"/>
  <c r="DF8"/>
  <c r="DF7" s="1"/>
  <c r="DE8"/>
  <c r="DD8"/>
  <c r="DD7" s="1"/>
  <c r="DB8"/>
  <c r="DB7" s="1"/>
  <c r="CZ8"/>
  <c r="CZ7" s="1"/>
  <c r="CX8"/>
  <c r="CX7"/>
  <c r="CV8"/>
  <c r="CV7" s="1"/>
  <c r="CT8"/>
  <c r="CT7" s="1"/>
  <c r="CS8"/>
  <c r="CS7" s="1"/>
  <c r="CR8"/>
  <c r="CR7" s="1"/>
  <c r="CP8"/>
  <c r="CP7"/>
  <c r="CO8"/>
  <c r="CO7" s="1"/>
  <c r="CL8"/>
  <c r="CJ8"/>
  <c r="CJ7"/>
  <c r="CH8"/>
  <c r="CH7" s="1"/>
  <c r="CF8"/>
  <c r="CF7"/>
  <c r="CD8"/>
  <c r="CD7" s="1"/>
  <c r="CC8"/>
  <c r="CC7" s="1"/>
  <c r="BZ8"/>
  <c r="BZ7" s="1"/>
  <c r="BX8"/>
  <c r="BX7" s="1"/>
  <c r="BV8"/>
  <c r="BV7" s="1"/>
  <c r="BU8"/>
  <c r="BU7" s="1"/>
  <c r="BR8"/>
  <c r="BQ8"/>
  <c r="BQ7" s="1"/>
  <c r="BP8"/>
  <c r="BP7" s="1"/>
  <c r="BN8"/>
  <c r="BN7" s="1"/>
  <c r="BI8"/>
  <c r="BI7" s="1"/>
  <c r="BH8"/>
  <c r="BD8"/>
  <c r="BD7" s="1"/>
  <c r="BB8"/>
  <c r="BB7" s="1"/>
  <c r="BA8"/>
  <c r="BA7" s="1"/>
  <c r="AW8"/>
  <c r="AW7" s="1"/>
  <c r="AV8"/>
  <c r="AS8"/>
  <c r="AM8"/>
  <c r="AM7" s="1"/>
  <c r="AL8"/>
  <c r="AL7" s="1"/>
  <c r="AI8"/>
  <c r="AI7" s="1"/>
  <c r="AF8"/>
  <c r="AD8"/>
  <c r="AD7" s="1"/>
  <c r="AA8"/>
  <c r="AA7" s="1"/>
  <c r="X8"/>
  <c r="X7" s="1"/>
  <c r="W8"/>
  <c r="W7" s="1"/>
  <c r="V8"/>
  <c r="V7" s="1"/>
  <c r="S8"/>
  <c r="S7" s="1"/>
  <c r="L8"/>
  <c r="H8"/>
  <c r="H7" s="1"/>
  <c r="DJ7"/>
  <c r="DI7"/>
  <c r="DE7"/>
  <c r="CL7"/>
  <c r="BR7"/>
  <c r="BH7"/>
  <c r="AV7"/>
  <c r="AS7"/>
  <c r="AF7"/>
  <c r="H11" i="6"/>
  <c r="I11"/>
  <c r="I8" s="1"/>
  <c r="I25"/>
  <c r="H25"/>
  <c r="G24"/>
  <c r="G23"/>
  <c r="G22"/>
  <c r="G21"/>
  <c r="G20"/>
  <c r="G18"/>
  <c r="G17"/>
  <c r="I16"/>
  <c r="I10"/>
  <c r="H19"/>
  <c r="G19" s="1"/>
  <c r="G12"/>
  <c r="G13"/>
  <c r="G14"/>
  <c r="G15"/>
  <c r="G26"/>
  <c r="G25" s="1"/>
  <c r="D39" i="5"/>
  <c r="D26"/>
  <c r="D16"/>
  <c r="D15"/>
  <c r="D7"/>
  <c r="D6"/>
  <c r="E39"/>
  <c r="H7" i="4"/>
  <c r="G7"/>
  <c r="F14"/>
  <c r="F13"/>
  <c r="F12"/>
  <c r="F11"/>
  <c r="F10"/>
  <c r="F9"/>
  <c r="F8"/>
  <c r="H7" i="3"/>
  <c r="F14"/>
  <c r="F13"/>
  <c r="F12"/>
  <c r="F11"/>
  <c r="F10"/>
  <c r="F9"/>
  <c r="F8"/>
  <c r="F7" s="1"/>
  <c r="B36" i="2"/>
  <c r="B41" s="1"/>
  <c r="I7" i="4"/>
  <c r="J7"/>
  <c r="F6" i="5"/>
  <c r="G6"/>
  <c r="B39"/>
  <c r="F39"/>
  <c r="G39"/>
  <c r="F7" i="11"/>
  <c r="F8"/>
  <c r="F9"/>
  <c r="F10"/>
  <c r="F11"/>
  <c r="F12"/>
  <c r="F13"/>
  <c r="F14"/>
  <c r="F15"/>
  <c r="E7" i="8"/>
  <c r="F9" i="7"/>
  <c r="F8" s="1"/>
  <c r="H16" i="6"/>
  <c r="F7" i="4"/>
  <c r="D13" i="8" l="1"/>
  <c r="D8"/>
  <c r="D7" s="1"/>
  <c r="L7" i="7"/>
  <c r="G7"/>
  <c r="K7"/>
  <c r="E9"/>
  <c r="E8" s="1"/>
  <c r="Q7"/>
  <c r="G11" i="6"/>
  <c r="F7" i="8"/>
  <c r="H8" i="6"/>
  <c r="G16"/>
  <c r="G10" s="1"/>
  <c r="E13" i="7"/>
  <c r="E12" s="1"/>
  <c r="E7" s="1"/>
  <c r="H10" i="6"/>
  <c r="E17" i="7"/>
  <c r="F13"/>
  <c r="F12" s="1"/>
  <c r="F7" s="1"/>
  <c r="G8" i="6" l="1"/>
</calcChain>
</file>

<file path=xl/sharedStrings.xml><?xml version="1.0" encoding="utf-8"?>
<sst xmlns="http://schemas.openxmlformats.org/spreadsheetml/2006/main" count="1309" uniqueCount="537">
  <si>
    <t>表1</t>
  </si>
  <si>
    <t>部门收支总表</t>
  </si>
  <si>
    <t>单位：万元</t>
  </si>
  <si>
    <t>收          入</t>
  </si>
  <si>
    <t>支             出</t>
  </si>
  <si>
    <t>项              目</t>
  </si>
  <si>
    <t>一、一般公共预算拨款收入</t>
  </si>
  <si>
    <t>一、一般公共服务支出</t>
  </si>
  <si>
    <t>二、政府性基金预算拨款收入</t>
  </si>
  <si>
    <t>二、外交支出</t>
  </si>
  <si>
    <t>三、国有资本经营预算拨款收入</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</si>
  <si>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</si>
  <si>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</si>
  <si>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</si>
  <si>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</si>
  <si>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</si>
  <si>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</si>
  <si>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</si>
  <si>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</si>
  <si>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</si>
  <si>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</si>
  <si>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</si>
  <si>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</si>
  <si>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</si>
  <si>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</si>
  <si>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</si>
  <si>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</si>
  <si>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</si>
  <si>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</si>
  <si>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</si>
  <si>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</si>
  <si>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</si>
  <si>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</si>
  <si>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</si>
  <si>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</si>
  <si>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</si>
  <si>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</si>
  <si>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</si>
  <si>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</si>
  <si>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</si>
  <si>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</si>
  <si>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本  年  收  入  合  计</t>
  </si>
  <si>
    <t>本  年  支  出  合  计</t>
  </si>
  <si>
    <t>七、用事业基金弥补收支差额</t>
  </si>
  <si>
    <t xml:space="preserve">三十、事业单位结余分配 </t>
  </si>
  <si>
    <t>八、上年结转</t>
  </si>
  <si>
    <t xml:space="preserve">    其中：转入事业基金</t>
  </si>
  <si>
    <t>三十一、结转下年</t>
  </si>
  <si>
    <t>收      入      总      计</t>
  </si>
  <si>
    <t>支      出      总      计</t>
  </si>
  <si>
    <t>表1-1</t>
  </si>
  <si>
    <t>部门收入总表</t>
  </si>
  <si>
    <t>项    目</t>
  </si>
  <si>
    <t>合计</t>
  </si>
  <si>
    <t>上年结转</t>
  </si>
  <si>
    <t>一般公共预算拨款收入</t>
  </si>
  <si>
    <t>政府性基金预算拨款收入</t>
  </si>
  <si>
    <t>国有资本经营预算拨款收入</t>
  </si>
  <si>
    <t>事业收入</t>
  </si>
  <si>
    <t>事业单位经营收入</t>
  </si>
  <si>
    <t>其他收入</t>
  </si>
  <si>
    <t>科目编码</t>
  </si>
  <si>
    <t>单位代码</t>
  </si>
  <si>
    <t>单位名称  （科目）</t>
  </si>
  <si>
    <t>类</t>
  </si>
  <si>
    <t>款</t>
  </si>
  <si>
    <t>项</t>
  </si>
  <si>
    <t/>
  </si>
  <si>
    <t>表1-2</t>
  </si>
  <si>
    <t>部门支出总表</t>
  </si>
  <si>
    <t>基本支出</t>
  </si>
  <si>
    <t>项目支出</t>
  </si>
  <si>
    <t>上缴上级支出</t>
  </si>
  <si>
    <t>对附属单位补助支出</t>
  </si>
  <si>
    <t>单位名称（科目）</t>
  </si>
  <si>
    <t>表2</t>
  </si>
  <si>
    <t>财政拨款收支预算总表</t>
  </si>
  <si>
    <t>一般公共预算</t>
  </si>
  <si>
    <t>政府性基金预算</t>
  </si>
  <si>
    <t>国有资本经营预算</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</si>
  <si>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</si>
  <si>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</si>
  <si>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</si>
  <si>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</si>
  <si>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</si>
  <si>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</si>
  <si>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</si>
  <si>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</si>
  <si>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</si>
  <si>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</si>
  <si>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</si>
  <si>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</si>
  <si>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文化旅游体育与传媒支出</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</si>
  <si>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</si>
  <si>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</si>
  <si>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</si>
  <si>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</si>
  <si>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</si>
  <si>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</si>
  <si>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</si>
  <si>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</si>
  <si>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</si>
  <si>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</si>
  <si>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</si>
  <si>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</si>
  <si>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</si>
  <si>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</si>
  <si>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</si>
  <si>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</si>
  <si>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</si>
  <si>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</si>
  <si>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</si>
  <si>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</si>
  <si>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</si>
  <si>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</si>
  <si>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二、结转下年</t>
  </si>
  <si>
    <t>表2-1</t>
  </si>
  <si>
    <t>财政支出预算表（政府经济分类科目）</t>
  </si>
  <si>
    <t>当年财政拨款安排</t>
  </si>
  <si>
    <t>上年结转安排</t>
  </si>
  <si>
    <t>单位名称(科目)</t>
  </si>
  <si>
    <t>一般公共预算安排</t>
  </si>
  <si>
    <t>政府性基金</t>
  </si>
  <si>
    <t>小计</t>
  </si>
  <si>
    <t>**</t>
  </si>
  <si>
    <t>表3</t>
  </si>
  <si>
    <t>一般公共预算支出预算表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</si>
  <si>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</si>
  <si>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</si>
  <si>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</si>
  <si>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</si>
  <si>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</si>
  <si>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</si>
  <si>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</si>
  <si>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</si>
  <si>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</si>
  <si>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</si>
  <si>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</si>
  <si>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</si>
  <si>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</si>
  <si>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</si>
  <si>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</si>
  <si>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</si>
  <si>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</si>
  <si>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</si>
  <si>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</si>
  <si>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</si>
  <si>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</si>
  <si>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</si>
  <si>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</si>
  <si>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</si>
  <si>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</si>
  <si>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</si>
  <si>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</si>
  <si>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</si>
  <si>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</si>
  <si>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</si>
  <si>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</si>
  <si>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</si>
  <si>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</si>
  <si>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</si>
  <si>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</si>
  <si>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</si>
  <si>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</si>
  <si>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</si>
  <si>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</si>
  <si>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</si>
  <si>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</si>
  <si>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</si>
  <si>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</si>
  <si>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</si>
  <si>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</si>
  <si>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</si>
  <si>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</si>
  <si>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</si>
  <si>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</si>
  <si>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</si>
  <si>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</si>
  <si>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</si>
  <si>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</si>
  <si>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</si>
  <si>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</si>
  <si>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</si>
  <si>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</si>
  <si>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</si>
  <si>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</si>
  <si>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</si>
  <si>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</si>
  <si>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</si>
  <si>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</si>
  <si>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</si>
  <si>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</si>
  <si>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</si>
  <si>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</si>
  <si>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</si>
  <si>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</si>
  <si>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</si>
  <si>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</si>
  <si>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</si>
  <si>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</si>
  <si>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</si>
  <si>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</si>
  <si>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</si>
  <si>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</si>
  <si>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</si>
  <si>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</si>
  <si>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</si>
  <si>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</si>
  <si>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</si>
  <si>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</si>
  <si>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</si>
  <si>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</si>
  <si>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</si>
  <si>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</si>
  <si>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</si>
  <si>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</si>
  <si>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</si>
  <si>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</si>
  <si>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</si>
  <si>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</si>
  <si>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</si>
  <si>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表3-1</t>
  </si>
  <si>
    <t>一般公共预算基本支出预算表</t>
  </si>
  <si>
    <t>经济分类科目</t>
  </si>
  <si>
    <t>人员经费</t>
  </si>
  <si>
    <t>公用经费</t>
  </si>
  <si>
    <t>表3-2</t>
  </si>
  <si>
    <t>一般公共预算项目支出预算表</t>
  </si>
  <si>
    <t>单位名称（项目）</t>
  </si>
  <si>
    <t>金额</t>
  </si>
  <si>
    <t>表3-3</t>
  </si>
  <si>
    <t>一般公共预算“三公”经费支出预算表</t>
  </si>
  <si>
    <t>单位编码</t>
  </si>
  <si>
    <t>单位名称</t>
  </si>
  <si>
    <t>当年财政拨款预算安排</t>
  </si>
  <si>
    <t>公务用车购置及运行费</t>
  </si>
  <si>
    <t>公务用车购置费</t>
  </si>
  <si>
    <t>公务用车运行费</t>
  </si>
  <si>
    <t>表4</t>
  </si>
  <si>
    <t>本年政府性基金预算支出</t>
  </si>
  <si>
    <t>表4-1</t>
  </si>
  <si>
    <t>政府性基金预算“三公”经费支出预算表</t>
  </si>
  <si>
    <t>表5</t>
  </si>
  <si>
    <t>本年国有资本经营预算支出</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</si>
  <si>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</si>
  <si>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</si>
  <si>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</si>
  <si>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</si>
  <si>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</si>
  <si>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</si>
  <si>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</si>
  <si>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</si>
  <si>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</si>
  <si>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</si>
  <si>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</si>
  <si>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</si>
  <si>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</si>
  <si>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部门（单位）整体支出绩效目标申报表</t>
  </si>
  <si>
    <t>年度
主要
任务</t>
  </si>
  <si>
    <t>总额</t>
  </si>
  <si>
    <t>一级指标</t>
  </si>
  <si>
    <t>二级指标</t>
  </si>
  <si>
    <t>数量指标</t>
  </si>
  <si>
    <t>质量指标</t>
  </si>
  <si>
    <t>时效指标</t>
  </si>
  <si>
    <t>预算金额（万元）</t>
    <phoneticPr fontId="4" type="noConversion"/>
  </si>
  <si>
    <t>2023年预算数</t>
    <phoneticPr fontId="4" type="noConversion"/>
  </si>
  <si>
    <t>2023年预算数</t>
    <phoneticPr fontId="4" type="noConversion"/>
  </si>
  <si>
    <t>2023年部门预算项目绩效目标</t>
    <phoneticPr fontId="4" type="noConversion"/>
  </si>
  <si>
    <t>201</t>
  </si>
  <si>
    <t>201</t>
    <phoneticPr fontId="4" type="noConversion"/>
  </si>
  <si>
    <t>29</t>
  </si>
  <si>
    <t>29</t>
    <phoneticPr fontId="4" type="noConversion"/>
  </si>
  <si>
    <t>01</t>
    <phoneticPr fontId="4" type="noConversion"/>
  </si>
  <si>
    <t>116001</t>
  </si>
  <si>
    <t>116001</t>
    <phoneticPr fontId="4" type="noConversion"/>
  </si>
  <si>
    <t>合计</t>
    <phoneticPr fontId="4" type="noConversion"/>
  </si>
  <si>
    <t>行政运行</t>
    <phoneticPr fontId="4" type="noConversion"/>
  </si>
  <si>
    <t>02</t>
  </si>
  <si>
    <t>02</t>
    <phoneticPr fontId="4" type="noConversion"/>
  </si>
  <si>
    <t>208</t>
    <phoneticPr fontId="4" type="noConversion"/>
  </si>
  <si>
    <t>05</t>
    <phoneticPr fontId="4" type="noConversion"/>
  </si>
  <si>
    <t>06</t>
    <phoneticPr fontId="4" type="noConversion"/>
  </si>
  <si>
    <t>210</t>
    <phoneticPr fontId="4" type="noConversion"/>
  </si>
  <si>
    <t>11</t>
    <phoneticPr fontId="4" type="noConversion"/>
  </si>
  <si>
    <t>03</t>
    <phoneticPr fontId="4" type="noConversion"/>
  </si>
  <si>
    <t>221</t>
    <phoneticPr fontId="4" type="noConversion"/>
  </si>
  <si>
    <t>一般行政管理事务</t>
    <phoneticPr fontId="4" type="noConversion"/>
  </si>
  <si>
    <t>机关事业单位基本养老保险缴费支出</t>
    <phoneticPr fontId="4" type="noConversion"/>
  </si>
  <si>
    <t>机关事业单位职业年金缴费支出</t>
    <phoneticPr fontId="4" type="noConversion"/>
  </si>
  <si>
    <t>行政单位医疗</t>
    <phoneticPr fontId="4" type="noConversion"/>
  </si>
  <si>
    <t>公务员医疗补助</t>
    <phoneticPr fontId="4" type="noConversion"/>
  </si>
  <si>
    <t>住房公积金</t>
    <phoneticPr fontId="4" type="noConversion"/>
  </si>
  <si>
    <t>2023年预算数</t>
    <phoneticPr fontId="4" type="noConversion"/>
  </si>
  <si>
    <t>州妇联</t>
    <phoneticPr fontId="4" type="noConversion"/>
  </si>
  <si>
    <t>机关工资福利支出</t>
    <phoneticPr fontId="4" type="noConversion"/>
  </si>
  <si>
    <t>501</t>
    <phoneticPr fontId="4" type="noConversion"/>
  </si>
  <si>
    <t>工资奖金津补贴</t>
    <phoneticPr fontId="4" type="noConversion"/>
  </si>
  <si>
    <t>99</t>
    <phoneticPr fontId="4" type="noConversion"/>
  </si>
  <si>
    <t>社会保障缴费</t>
    <phoneticPr fontId="4" type="noConversion"/>
  </si>
  <si>
    <t>其他工资福利支出</t>
    <phoneticPr fontId="4" type="noConversion"/>
  </si>
  <si>
    <t>机关商品和服务支出</t>
    <phoneticPr fontId="4" type="noConversion"/>
  </si>
  <si>
    <t>办公经费</t>
    <phoneticPr fontId="4" type="noConversion"/>
  </si>
  <si>
    <t>培训费</t>
    <phoneticPr fontId="4" type="noConversion"/>
  </si>
  <si>
    <t>专用材料购置费</t>
    <phoneticPr fontId="4" type="noConversion"/>
  </si>
  <si>
    <t>委托业务费</t>
    <phoneticPr fontId="4" type="noConversion"/>
  </si>
  <si>
    <t>公务接待费</t>
    <phoneticPr fontId="4" type="noConversion"/>
  </si>
  <si>
    <t>公务用车运行维护费</t>
    <phoneticPr fontId="4" type="noConversion"/>
  </si>
  <si>
    <t>维修（护）费</t>
    <phoneticPr fontId="4" type="noConversion"/>
  </si>
  <si>
    <t>其他商品和服务支出</t>
    <phoneticPr fontId="4" type="noConversion"/>
  </si>
  <si>
    <t>对个人和家庭的补助</t>
    <phoneticPr fontId="4" type="noConversion"/>
  </si>
  <si>
    <t>社会福利和救助</t>
    <phoneticPr fontId="4" type="noConversion"/>
  </si>
  <si>
    <t>501</t>
    <phoneticPr fontId="4" type="noConversion"/>
  </si>
  <si>
    <t>04</t>
    <phoneticPr fontId="4" type="noConversion"/>
  </si>
  <si>
    <t>08</t>
    <phoneticPr fontId="4" type="noConversion"/>
  </si>
  <si>
    <t>09</t>
    <phoneticPr fontId="4" type="noConversion"/>
  </si>
  <si>
    <t>一般公共服务支出</t>
    <phoneticPr fontId="4" type="noConversion"/>
  </si>
  <si>
    <t>群众团体事务</t>
    <phoneticPr fontId="4" type="noConversion"/>
  </si>
  <si>
    <t>社会保障和就业支出</t>
    <phoneticPr fontId="4" type="noConversion"/>
  </si>
  <si>
    <t>行政事业单位养老支出</t>
    <phoneticPr fontId="4" type="noConversion"/>
  </si>
  <si>
    <t>机关事业单位职业年金缴费支出</t>
    <phoneticPr fontId="4" type="noConversion"/>
  </si>
  <si>
    <t>卫生健康支出</t>
    <phoneticPr fontId="4" type="noConversion"/>
  </si>
  <si>
    <t>行政事业单位医疗</t>
    <phoneticPr fontId="4" type="noConversion"/>
  </si>
  <si>
    <t>住房保障支出</t>
    <phoneticPr fontId="4" type="noConversion"/>
  </si>
  <si>
    <t>03</t>
    <phoneticPr fontId="4" type="noConversion"/>
  </si>
  <si>
    <t>住房公积金</t>
    <phoneticPr fontId="4" type="noConversion"/>
  </si>
  <si>
    <t>1.51</t>
    <phoneticPr fontId="4" type="noConversion"/>
  </si>
  <si>
    <t>合    计</t>
  </si>
  <si>
    <r>
      <rPr>
        <sz val="11"/>
        <rFont val="宋体"/>
        <family val="3"/>
        <charset val="134"/>
      </rPr>
      <t>机关工资福利支出</t>
    </r>
  </si>
  <si>
    <r>
      <rPr>
        <sz val="11"/>
        <rFont val="宋体"/>
        <family val="3"/>
        <charset val="134"/>
      </rPr>
      <t>501</t>
    </r>
  </si>
  <si>
    <r>
      <rPr>
        <sz val="11"/>
        <rFont val="宋体"/>
        <family val="3"/>
        <charset val="134"/>
      </rPr>
      <t>02</t>
    </r>
  </si>
  <si>
    <r>
      <rPr>
        <sz val="11"/>
        <rFont val="宋体"/>
        <family val="3"/>
        <charset val="134"/>
      </rPr>
      <t> 社会保障缴费</t>
    </r>
  </si>
  <si>
    <r>
      <rPr>
        <sz val="11"/>
        <rFont val="宋体"/>
        <family val="3"/>
        <charset val="134"/>
      </rPr>
      <t>01</t>
    </r>
  </si>
  <si>
    <r>
      <rPr>
        <sz val="11"/>
        <rFont val="宋体"/>
        <family val="3"/>
        <charset val="134"/>
      </rPr>
      <t> 工资奖金津补贴</t>
    </r>
  </si>
  <si>
    <r>
      <rPr>
        <sz val="11"/>
        <rFont val="宋体"/>
        <family val="3"/>
        <charset val="134"/>
      </rPr>
      <t>99</t>
    </r>
  </si>
  <si>
    <r>
      <rPr>
        <sz val="11"/>
        <rFont val="宋体"/>
        <family val="3"/>
        <charset val="134"/>
      </rPr>
      <t> 其他工资福利支出</t>
    </r>
  </si>
  <si>
    <r>
      <rPr>
        <sz val="11"/>
        <rFont val="宋体"/>
        <family val="3"/>
        <charset val="134"/>
      </rPr>
      <t>03</t>
    </r>
  </si>
  <si>
    <r>
      <rPr>
        <sz val="11"/>
        <rFont val="宋体"/>
        <family val="3"/>
        <charset val="134"/>
      </rPr>
      <t> 住房公积金</t>
    </r>
  </si>
  <si>
    <r>
      <rPr>
        <sz val="11"/>
        <rFont val="宋体"/>
        <family val="3"/>
        <charset val="134"/>
      </rPr>
      <t>机关商品和服务支出</t>
    </r>
  </si>
  <si>
    <r>
      <rPr>
        <sz val="11"/>
        <rFont val="宋体"/>
        <family val="3"/>
        <charset val="134"/>
      </rPr>
      <t>502</t>
    </r>
  </si>
  <si>
    <r>
      <rPr>
        <sz val="11"/>
        <rFont val="宋体"/>
        <family val="3"/>
        <charset val="134"/>
      </rPr>
      <t> 其他商品和服务支出</t>
    </r>
  </si>
  <si>
    <r>
      <rPr>
        <sz val="11"/>
        <rFont val="宋体"/>
        <family val="3"/>
        <charset val="134"/>
      </rPr>
      <t> 办公经费</t>
    </r>
  </si>
  <si>
    <r>
      <rPr>
        <sz val="11"/>
        <rFont val="宋体"/>
        <family val="3"/>
        <charset val="134"/>
      </rPr>
      <t>08</t>
    </r>
  </si>
  <si>
    <r>
      <rPr>
        <sz val="11"/>
        <rFont val="宋体"/>
        <family val="3"/>
        <charset val="134"/>
      </rPr>
      <t> 公务用车运行维护费</t>
    </r>
  </si>
  <si>
    <r>
      <rPr>
        <sz val="11"/>
        <rFont val="宋体"/>
        <family val="3"/>
        <charset val="134"/>
      </rPr>
      <t>09</t>
    </r>
  </si>
  <si>
    <r>
      <rPr>
        <sz val="11"/>
        <rFont val="宋体"/>
        <family val="3"/>
        <charset val="134"/>
      </rPr>
      <t> 维修（护）费</t>
    </r>
  </si>
  <si>
    <r>
      <rPr>
        <sz val="11"/>
        <rFont val="宋体"/>
        <family val="3"/>
        <charset val="134"/>
      </rPr>
      <t> 培训费</t>
    </r>
  </si>
  <si>
    <r>
      <rPr>
        <sz val="11"/>
        <rFont val="宋体"/>
        <family val="3"/>
        <charset val="134"/>
      </rPr>
      <t>06</t>
    </r>
  </si>
  <si>
    <r>
      <rPr>
        <sz val="11"/>
        <rFont val="宋体"/>
        <family val="3"/>
        <charset val="134"/>
      </rPr>
      <t> 公务接待费</t>
    </r>
  </si>
  <si>
    <r>
      <rPr>
        <sz val="11"/>
        <rFont val="宋体"/>
        <family val="3"/>
        <charset val="134"/>
      </rPr>
      <t>对个人和家庭的补助</t>
    </r>
  </si>
  <si>
    <r>
      <rPr>
        <sz val="11"/>
        <rFont val="宋体"/>
        <family val="3"/>
        <charset val="134"/>
      </rPr>
      <t>509</t>
    </r>
  </si>
  <si>
    <r>
      <rPr>
        <sz val="11"/>
        <rFont val="宋体"/>
        <family val="3"/>
        <charset val="134"/>
      </rPr>
      <t> 社会福利和救助</t>
    </r>
  </si>
  <si>
    <r>
      <rPr>
        <sz val="11"/>
        <rFont val="宋体"/>
        <family val="3"/>
        <charset val="134"/>
      </rPr>
      <t>一般行政管理事务</t>
    </r>
  </si>
  <si>
    <r>
      <rPr>
        <sz val="11"/>
        <rFont val="宋体"/>
        <family val="3"/>
        <charset val="134"/>
      </rPr>
      <t> 妇女儿童宣传经费</t>
    </r>
  </si>
  <si>
    <r>
      <rPr>
        <sz val="11"/>
        <rFont val="宋体"/>
        <family val="3"/>
        <charset val="134"/>
      </rPr>
      <t> 贫困妇女儿童扶助工作经费</t>
    </r>
  </si>
  <si>
    <r>
      <rPr>
        <sz val="11"/>
        <rFont val="宋体"/>
        <family val="3"/>
        <charset val="134"/>
      </rPr>
      <t> 妇女儿童工作经费</t>
    </r>
  </si>
  <si>
    <r>
      <rPr>
        <sz val="11"/>
        <rFont val="宋体"/>
        <family val="3"/>
        <charset val="134"/>
      </rPr>
      <t> 妇儿工委办专项工作经费</t>
    </r>
  </si>
  <si>
    <r>
      <rPr>
        <sz val="11"/>
        <rFont val="宋体"/>
        <family val="3"/>
        <charset val="134"/>
      </rPr>
      <t> 1+N工作经费</t>
    </r>
  </si>
  <si>
    <r>
      <rPr>
        <sz val="11"/>
        <rFont val="宋体"/>
        <family val="3"/>
        <charset val="134"/>
      </rPr>
      <t> 基层组织建设工作经费</t>
    </r>
  </si>
  <si>
    <r>
      <rPr>
        <sz val="11"/>
        <rFont val="宋体"/>
        <family val="3"/>
        <charset val="134"/>
      </rPr>
      <t> 三八节等节日活动经费</t>
    </r>
  </si>
  <si>
    <t>家庭教育指导服务专项专项经费</t>
    <phoneticPr fontId="4" type="noConversion"/>
  </si>
  <si>
    <t>州政府第二综合办公楼年度管理经费</t>
    <phoneticPr fontId="4" type="noConversion"/>
  </si>
  <si>
    <r>
      <rPr>
        <sz val="11"/>
        <rFont val="宋体"/>
        <family val="3"/>
        <charset val="134"/>
      </rPr>
      <t>州妇联</t>
    </r>
  </si>
  <si>
    <t>政府性基金支出预算表</t>
    <phoneticPr fontId="4" type="noConversion"/>
  </si>
  <si>
    <t>备注：阿坝州妇联不涉及政府性基金支出预算</t>
    <phoneticPr fontId="4" type="noConversion"/>
  </si>
  <si>
    <t>国有资本经营预算支出预算表</t>
    <phoneticPr fontId="4" type="noConversion"/>
  </si>
  <si>
    <t>备注：阿坝州妇联不涉及国有资本经营预算支出</t>
    <phoneticPr fontId="4" type="noConversion"/>
  </si>
  <si>
    <t>预算年度:2023</t>
  </si>
  <si>
    <t>预算支出总额</t>
  </si>
  <si>
    <t>专户资金</t>
  </si>
  <si>
    <t>单位资金</t>
  </si>
  <si>
    <t>年度主要任务</t>
    <phoneticPr fontId="36" type="noConversion"/>
  </si>
  <si>
    <t>&amp;NULL&amp;</t>
    <phoneticPr fontId="36" type="noConversion"/>
  </si>
  <si>
    <t>任务名称</t>
    <phoneticPr fontId="36" type="noConversion"/>
  </si>
  <si>
    <t>部
门
整
体
绩
效
情
况</t>
  </si>
  <si>
    <t>整体绩效目标</t>
  </si>
  <si>
    <t>1.以习近平总书记围绕注重家庭、注重家教、注重家风建设发表的一系列重要论述为引领，为常态化开展家庭教育 ，科学实施家庭教育，依法实施家庭教育，开展家庭教育指导服务、家庭及妇女儿童领域法治大宣讲；扎实推动我州家庭教育工作，加大普惠性家庭教育政府购买服务力度；
2.根据我州妇女儿童权益维护和保障工作及依法治州和社会综合治理现实需求，争取资金加强妇女儿童维权工作。
3.发现挖掘助力乡村振兴中发挥积极作用的女性代表；推动实施开展妇女助力乡村振兴等各项工作；
4.通过开展患大病妇女救助工作切实加强对贫困患大病妇女的关心关爱，有效缓解患病妇女家庭因病致贫、因病返贫问题，助推乡村振兴工作；
5.进一步健全完善调查研究机制。领导干部带头，着重把理论学习与专题调研指导结合起来，深入基层、深入职工、深入妇女群众，扎实开展调查研究，指导推动工作。增强基层妇女组织及妇女干部全面提升履职担当和为民服务能力，将妇联改革向纵深推进，激发基层妇联组织活力；
6.进一步学习宣传贯彻习近平新时代中国特色社会主义思想，通过广泛开展“巾帼心向党”系列主题、“百千万巾帼大宣讲”等活动。开展好“三八”节等活动引导全州妇女听党话、跟党走；
7.推动妇女儿童事业发展，维护妇女儿童权益；
8.扎实推进新一轮“两纲”实施，为妇女儿童事业健康发展提供有力保障。</t>
    <phoneticPr fontId="36" type="noConversion"/>
  </si>
  <si>
    <t>年度绩效指标</t>
    <phoneticPr fontId="36" type="noConversion"/>
  </si>
  <si>
    <t xml:space="preserve"> 三级指标</t>
    <phoneticPr fontId="36" type="noConversion"/>
  </si>
  <si>
    <t>绩效指标性质</t>
  </si>
  <si>
    <t>绩效指标值</t>
  </si>
  <si>
    <t>绩效度量单位</t>
  </si>
  <si>
    <t>权重</t>
  </si>
  <si>
    <t>产出指标</t>
  </si>
  <si>
    <t>“花开阿坝”微信公众号推送期数</t>
    <phoneticPr fontId="36" type="noConversion"/>
  </si>
  <si>
    <t>≥</t>
  </si>
  <si>
    <t>100</t>
  </si>
  <si>
    <t>期</t>
  </si>
  <si>
    <t>20</t>
  </si>
  <si>
    <t>“两纲”督导次数</t>
    <phoneticPr fontId="36" type="noConversion"/>
  </si>
  <si>
    <t>3</t>
  </si>
  <si>
    <t>次</t>
  </si>
  <si>
    <t>评选优秀女性典型人数</t>
    <phoneticPr fontId="36" type="noConversion"/>
  </si>
  <si>
    <t>1</t>
  </si>
  <si>
    <t>人</t>
  </si>
  <si>
    <t>5</t>
  </si>
  <si>
    <t>“两纲”监测覆盖率</t>
  </si>
  <si>
    <t>90</t>
  </si>
  <si>
    <t>%</t>
  </si>
  <si>
    <t>15</t>
  </si>
  <si>
    <t>办公效率提升率</t>
  </si>
  <si>
    <t>调研指导完成率</t>
  </si>
  <si>
    <t>关爱帮扶率</t>
  </si>
  <si>
    <t>开展三八节等活动完成率</t>
  </si>
  <si>
    <t>普法宣讲受益率</t>
  </si>
  <si>
    <t>提高办公楼维护率</t>
  </si>
  <si>
    <t>10</t>
  </si>
  <si>
    <t>提升家长家庭教育能力程度</t>
  </si>
  <si>
    <t>定性</t>
  </si>
  <si>
    <t>优良中低差</t>
  </si>
  <si>
    <t>完成帮扶困难妇女儿童率</t>
  </si>
  <si>
    <t>微信发布通过率</t>
  </si>
  <si>
    <t>项目覆盖率</t>
  </si>
  <si>
    <t>项目完成时间</t>
  </si>
  <si>
    <t>＝</t>
  </si>
  <si>
    <t>12</t>
  </si>
  <si>
    <t>月</t>
  </si>
  <si>
    <t>社会效益指标</t>
  </si>
  <si>
    <t>强化妇女思想政治引领程度</t>
  </si>
  <si>
    <t>提高妇联组织及干部履职担当和为民服务的能力</t>
  </si>
  <si>
    <t>提高社会对“两纲”内容的知晓程度</t>
  </si>
  <si>
    <t>提升办公楼管理程度</t>
  </si>
  <si>
    <t>25</t>
  </si>
  <si>
    <t>提升办公效率程度</t>
  </si>
  <si>
    <t>提升妇女儿童依法维权意识</t>
  </si>
  <si>
    <t>提升妇女思想意识程度</t>
  </si>
  <si>
    <t>提升各级妇女居家灵活就业项目基地建设规范化管理程度</t>
  </si>
  <si>
    <t>提升关爱妇女儿童的意识</t>
  </si>
  <si>
    <t>提升贫困妇女儿童生活质量</t>
  </si>
  <si>
    <t>提升社会风气国民素质程度</t>
  </si>
  <si>
    <t>高中低</t>
  </si>
  <si>
    <t>服务对象满意度指标</t>
  </si>
  <si>
    <t>州妇联干部职工满意度</t>
  </si>
  <si>
    <t>帮扶对象满意度指标</t>
  </si>
  <si>
    <t>受益人满意度</t>
  </si>
  <si>
    <t>办公楼使用人满意度</t>
  </si>
  <si>
    <t>办公设备使用人员满意度</t>
  </si>
  <si>
    <t>受益人群满意度</t>
  </si>
  <si>
    <t>其他说明</t>
  </si>
  <si>
    <t>主要内容</t>
    <phoneticPr fontId="4" type="noConversion"/>
  </si>
  <si>
    <t>妇女儿童宣传经费</t>
    <phoneticPr fontId="4" type="noConversion"/>
  </si>
  <si>
    <t>贫困妇女儿童扶助工作经费</t>
    <phoneticPr fontId="4" type="noConversion"/>
  </si>
  <si>
    <t>妇女儿童工作经费</t>
    <phoneticPr fontId="4" type="noConversion"/>
  </si>
  <si>
    <t>妇儿工委办工作经费</t>
    <phoneticPr fontId="4" type="noConversion"/>
  </si>
  <si>
    <t>1+N工作经费</t>
    <phoneticPr fontId="4" type="noConversion"/>
  </si>
  <si>
    <t>基层组织建设工作经费</t>
    <phoneticPr fontId="4" type="noConversion"/>
  </si>
  <si>
    <t>三八节等节日活动经费</t>
    <phoneticPr fontId="4" type="noConversion"/>
  </si>
  <si>
    <t>家庭教育指导服务专项经费</t>
    <phoneticPr fontId="4" type="noConversion"/>
  </si>
  <si>
    <t>州政府第二综合办公楼年度管理经费</t>
    <phoneticPr fontId="4" type="noConversion"/>
  </si>
  <si>
    <t>总体资金情况（万元）</t>
    <phoneticPr fontId="4" type="noConversion"/>
  </si>
  <si>
    <t>线上线下开展妇联宣传工作，引领团结广大妇女姐妹和家庭感党恩、听党话、跟党走，线下结合“禁毒日”“网络宣传安全周”等重要宣传节点，广泛开展宣讲，订制宣传资料，办公费1万元；线上围绕妇女群众关注点，运营维护州妇联官方公众号“花开阿坝”，利用平台设置话题，引导讨论，委托业务费8万元；其他交通费用1万元。</t>
    <phoneticPr fontId="4" type="noConversion"/>
  </si>
  <si>
    <t>让驻村干部、退休老干部感受到组织的关爱，让受助妇女儿童真切感受到妇女“娘家”的关心和关怀。感受到党和国家的温暖，通过资金的帮扶，救助，帮助她们树立生活的信心，为她们解决燃眉之急，帮助她们眼前的难关，真正体现妇联组织“坚强阵地、温暖之家”的重要作用。</t>
    <phoneticPr fontId="4" type="noConversion"/>
  </si>
  <si>
    <t>1赴各县（市）开展“两纲”督查工作；2、指导妇儿工委成员单位开展妇女儿童工作；3完成阶段性“两纲”监测工作；4.对“两纲”监测过程中发现的重难点问题进行调研并推动解决。</t>
    <phoneticPr fontId="4" type="noConversion"/>
  </si>
  <si>
    <t>深化在社会治理体系和治理能力现代化背景下的妇联改革，深入贯彻落实中国妇女第十二次代表大会和四川省妇女第十三次代表大会精神，夯实基层基础，通过培训“以点带面”，有效发挥基层妇联骨干引领示范作用，进一步深化基层妇联改革，全面推进妇联工作有效进行，更好地发挥妇联组织联系妇女群众的桥梁、纽带作用。</t>
    <phoneticPr fontId="4" type="noConversion"/>
  </si>
  <si>
    <t>线上线下开展相关活动承办费用、开展节庆活动等筹备费用开展妇女儿童、家庭等慰问费用</t>
    <phoneticPr fontId="4" type="noConversion"/>
  </si>
  <si>
    <t>深入县市基层调研，妇女之家示范点打造、两新组织妇联组织建设及相关活动筹备费用等。</t>
    <phoneticPr fontId="4" type="noConversion"/>
  </si>
  <si>
    <t>习近平总书记强调的“重视家庭建设，注重家庭、注重家教、注重家风”深刻阐述了国家发展和家庭建设的辩证关系，强调了家庭在增进社会和谐中的重要作用。家庭是人生第一所学校，家庭是社会最基本的细胞组织，家庭是国家的基石，在推进家庭建设中，不仅需要每个家庭成员的共同努力，也需要妇联等相关部门持续用力、久久为功、积极发挥作用，大力弘扬夫妻和睦、尊老爱幼、科学教子、勤俭节约、邻里互助的家庭道德规范，引导家庭成员培树互爱、诚信、宽容、勤俭、和睦家庭文明新风，这关系到国家长治久安，社会和谐稳定，人民安居乐业，责任重大，意义深远。</t>
    <phoneticPr fontId="4" type="noConversion"/>
  </si>
  <si>
    <t>贯彻落实习近平总书记在同全国妇联新一届领导班子成员集体谈话时的重要讲话精神，进一步学习宣传贯彻习近平新时代中国特色社会主义思想，通过广泛开展“巾帼心向党、奋斗新征程”“百千万巾帼大宣讲”等主题活动。开展好“三八”节等纪念活动引导全州妇女听党话、跟党走。</t>
    <phoneticPr fontId="4" type="noConversion"/>
  </si>
  <si>
    <t>州政府第二综合办公楼2023年度预算管理经费41万元，其中办公费3万元，用于支付公共区域水电费，劳务费14.4万元，用于支付2名安保、2名保洁全年工资；维修维护费23.6万元，用于支付消防维保费4.6万元，电梯维护费1万元，水泵费8万元，日常维修维护10万元。</t>
    <phoneticPr fontId="4" type="noConversion"/>
  </si>
  <si>
    <t>办公桌椅（县级干部1.8米）3400元/套，采购数量5套，共计17000元，会议室桌椅(圆桌会议)人均1000元，采购数量14，共计1400万元；会议室条桌椅人均450元，共14人，合计6300元，三人沙发1200元/组，采购数量5套，共计6000元，，三人沙发600元/组，采购数量10套，共计6000元，文件柜600元/组，采购数量6组，共计3600元，碎纸机5台，共计4000元，以上所有采购共计56900元。</t>
    <phoneticPr fontId="4" type="noConversion"/>
  </si>
  <si>
    <t>为保障我会工作活动的正常开展，改善我会的办公条件，提升办公高效运转。</t>
    <phoneticPr fontId="4" type="noConversion"/>
  </si>
  <si>
    <t>公设备购置经费</t>
    <phoneticPr fontId="4" type="noConversion"/>
  </si>
  <si>
    <t>201</t>
    <phoneticPr fontId="4" type="noConversion"/>
  </si>
  <si>
    <t>29</t>
    <phoneticPr fontId="4" type="noConversion"/>
  </si>
  <si>
    <t>01</t>
    <phoneticPr fontId="4" type="noConversion"/>
  </si>
  <si>
    <t>116001</t>
    <phoneticPr fontId="4" type="noConversion"/>
  </si>
  <si>
    <t>办公设备购置</t>
    <phoneticPr fontId="4" type="noConversion"/>
  </si>
  <si>
    <t>线上线下开展妇联宣传工作，引领团结广大妇女姐妹和家庭感党恩、听党话、跟党走。线上围绕妇女群众关注点，运营维护州妇联官方公众号“花开阿坝”，利用平台设置话题，引导讨论；线下结合“禁毒日”“网络宣传安全周”等重要宣传节点，广泛开展宣讲，订制宣传资料，亮出阿坝妇联宣传品牌，做好妇女宣传舆论阵地建设，强化妇女思想政治引领。</t>
    <phoneticPr fontId="4" type="noConversion"/>
  </si>
  <si>
    <t>线上线下开展妇联宣传工作，引领团结广大妇女姐妹和家庭感党恩、听党话、跟党走。</t>
    <phoneticPr fontId="4" type="noConversion"/>
  </si>
  <si>
    <t>办公设备购置经费</t>
    <phoneticPr fontId="4" type="noConversion"/>
  </si>
  <si>
    <t>慰问低收入家庭、困境儿童、两联一进联系户，老党员、老干部、联系村联系户。</t>
    <phoneticPr fontId="4" type="noConversion"/>
  </si>
  <si>
    <t>慰问低收入家庭、困境儿童、两联一进联系户，老党员、老干部、联系村联系户。</t>
    <phoneticPr fontId="4" type="noConversion"/>
  </si>
  <si>
    <t xml:space="preserve">为准确反映我州”两纲“的实施情况，主要经验和存在的问题，提出对策建议，不断推动各级政府建立健全工作机制，促进妇女儿童与经济社会和和谐发展。针对”两纲“提出的总体目标和各项具体目标，对相关数据和信息资料进行收集、整理和分析研究，作出科学的分析的评价，并形成监测分析报告。
</t>
    <phoneticPr fontId="4" type="noConversion"/>
  </si>
  <si>
    <t>推动各级政府建立健全工作机制，促进妇女儿童与经济社会和和谐发展，更好地实施“两纲”工作</t>
    <phoneticPr fontId="4" type="noConversion"/>
  </si>
  <si>
    <t>开展维权、培训、项目督导、两癌救助等工作</t>
    <phoneticPr fontId="4" type="noConversion"/>
  </si>
  <si>
    <t>深入县市基层调研，妇女之家示范点打造、两新组织妇联组织建设</t>
    <phoneticPr fontId="4" type="noConversion"/>
  </si>
  <si>
    <t>线上线下开展节庆活、妇女儿童、家庭等慰问等活动</t>
    <phoneticPr fontId="4" type="noConversion"/>
  </si>
  <si>
    <t>为扎实推动我州家庭教育工作，加大普惠性家庭教育政府购买服务力度，让更加专业有实效的家庭教育惠及包括广大困难单亲母亲家庭在内的各类家庭，采取线上线下宣讲形式，集中式、分散式开展家庭教育指导服务和家风家教巡讲，预算巡讲费14.5万元，家庭教育宣传资料费印刷费1.5万元，家庭教育相关差旅费2.5万元，公车运行费1.5万元。</t>
    <phoneticPr fontId="4" type="noConversion"/>
  </si>
  <si>
    <t>为州政府第二综合办公楼各单位和各户提供整洁安全舒适的环境做好后期保障工作。</t>
    <phoneticPr fontId="4" type="noConversion"/>
  </si>
  <si>
    <t>为州政府第二综合办公楼各单位和各户提供整洁安全舒适的环境做好后期保障工作</t>
    <phoneticPr fontId="4" type="noConversion"/>
  </si>
  <si>
    <t>推动我州家庭教育工作，加大普惠性家庭教育，让更专业有实效的家庭教育惠及全州家庭</t>
    <phoneticPr fontId="4" type="noConversion"/>
  </si>
  <si>
    <t>提高办公质量，提升办事效率</t>
    <phoneticPr fontId="4" type="noConversion"/>
  </si>
  <si>
    <t>“花开阿坝”微信公众号推送期数</t>
    <phoneticPr fontId="4" type="noConversion"/>
  </si>
  <si>
    <t>“两纲”督导次数</t>
    <phoneticPr fontId="4" type="noConversion"/>
  </si>
  <si>
    <t>大于3次</t>
    <phoneticPr fontId="4" type="noConversion"/>
  </si>
  <si>
    <t>评选典型人数</t>
    <phoneticPr fontId="4" type="noConversion"/>
  </si>
  <si>
    <t>提搞社会对“两纲”知晓率</t>
    <phoneticPr fontId="4" type="noConversion"/>
  </si>
  <si>
    <t>大于10%</t>
    <phoneticPr fontId="4" type="noConversion"/>
  </si>
  <si>
    <t>受益群众满意度</t>
    <phoneticPr fontId="4" type="noConversion"/>
  </si>
  <si>
    <t>强化妇女思想政治引领程度</t>
    <phoneticPr fontId="4" type="noConversion"/>
  </si>
  <si>
    <t>优良</t>
    <phoneticPr fontId="4" type="noConversion"/>
  </si>
  <si>
    <t>妇联干部满意度</t>
    <phoneticPr fontId="4" type="noConversion"/>
  </si>
  <si>
    <t>≥100期</t>
    <phoneticPr fontId="4" type="noConversion"/>
  </si>
  <si>
    <t>≥90%</t>
    <phoneticPr fontId="4" type="noConversion"/>
  </si>
  <si>
    <t>提高关爱帮扶率</t>
    <phoneticPr fontId="4" type="noConversion"/>
  </si>
  <si>
    <t>提升全社会参与关爱妇女儿童意识</t>
    <phoneticPr fontId="4" type="noConversion"/>
  </si>
  <si>
    <t>普法宣讲受益率</t>
    <phoneticPr fontId="4" type="noConversion"/>
  </si>
  <si>
    <t>≥10%</t>
    <phoneticPr fontId="4" type="noConversion"/>
  </si>
  <si>
    <t>增强法律意识</t>
    <phoneticPr fontId="4" type="noConversion"/>
  </si>
  <si>
    <t>≥1人</t>
    <phoneticPr fontId="4" type="noConversion"/>
  </si>
  <si>
    <t>培树创造多争优意识</t>
    <phoneticPr fontId="4" type="noConversion"/>
  </si>
  <si>
    <t>提升项目管理水平</t>
    <phoneticPr fontId="4" type="noConversion"/>
  </si>
  <si>
    <t>项目督导覆盖率</t>
    <phoneticPr fontId="4" type="noConversion"/>
  </si>
  <si>
    <t>“两癌”求助人数</t>
    <phoneticPr fontId="4" type="noConversion"/>
  </si>
  <si>
    <t>提升关爱困境妇女意识</t>
    <phoneticPr fontId="4" type="noConversion"/>
  </si>
  <si>
    <t>法律顾问</t>
    <phoneticPr fontId="4" type="noConversion"/>
  </si>
  <si>
    <t>提升干部职工法律意识</t>
    <phoneticPr fontId="4" type="noConversion"/>
  </si>
  <si>
    <t>妇女儿童工作经费</t>
    <phoneticPr fontId="4" type="noConversion"/>
  </si>
  <si>
    <t xml:space="preserve"> 家庭是社会的基本细胞，家庭的前途命运同国家和民族的前途命运紧密相连。党的十八大以来，习近平总书记围绕注重家庭、注重家教、注重家风建设发表的一系列重要论述，对于动员社会各界广泛参与家庭文明建设，努力使千千万万的家庭成为国家发展、民族进步、社会和谐的重要基点，把实现个人梦、家庭梦融入国家梦、民族梦之中，汇聚起全面建设社会主义现代化国家、实现中华民族伟大复兴中国梦的磅礴力量，具有十分重要的意义。儿童和家庭工作属于家儿部的职能分工，具有现实需求，具有明显的社会效益、可持续性效益。做好关心下一代，特别是关心儿童工作，关系中华民族的伟大复兴。</t>
    <phoneticPr fontId="4" type="noConversion"/>
  </si>
  <si>
    <t>1+N工作经费</t>
    <phoneticPr fontId="4" type="noConversion"/>
  </si>
  <si>
    <t>第三方项目代管费7万元（项目评审、咨询、指导、培训、管理等费用）；项目督导费用3万元；2023年乡村女能人系列活动、乡村振兴巾帼行动等发展联络部业务工作经费9万元，救助全州村、社区患病妇女33名，每名3000元，根据我州妇女儿童权益维护和保障工作及依法治州和社会综合治理现实需求，争取资金加强妇女儿童维权工作。开展法律讲解、法律咨询、维权服务、政策性文件法律审查等相关工作费0.8万元；考察、培训、慰问等觉姆姐妹思想引领和关心关爱工作费10万元；差旅费2.7万元，公车运行费1.5万元。</t>
    <phoneticPr fontId="4" type="noConversion"/>
  </si>
  <si>
    <t>1.开展乡村女能人系列活动，发现挖掘助力乡村振兴中发挥积极作用的女性代表；推动实施开展妇女助力乡村振兴等各项工作；2.通过购买第三方服务的方式加强各级妇女居家灵活就业项目基地建设的规范化管理，通过开展项目督导，发现项目执行中存在的风险点，提出指导性意见，督促项目按照资金管理办法和项目管理办法执行。3.通过开展患大病妇女救助工作切实加强对贫困患大病妇女的关心关爱，有效缓解患病妇女家庭因病致贫、因病返贫问题，助推乡村振兴工作。4.聘请会机关法律顾问律师开展政策法律讲解、法律咨询、维权服务、政策性文件法律审查等相关工作，使全会干部职工进一步增强法律素养，提高依法依规办事能力，从而更好地维护妇女儿童合法权益；结合涉藏地区实际，充分发挥妇联组织的桥梁纽带作用，继续让困难觉姆姐妹群体感受到妇联组织的温暖，并信赖依靠妇联组织，从而更好地跟党和国家走，促进社会稳定。</t>
    <phoneticPr fontId="4" type="noConversion"/>
  </si>
  <si>
    <t>根据家庭儿童工作部的职能职责和往年家庭儿童工作部工作开展情况及经费一般需求，计划将今年的家庭儿童工作经费用于“6.1”慰问活动等儿童关爱服务费1万元，差旅费1万元、公车运行费1万元。</t>
    <phoneticPr fontId="4" type="noConversion"/>
  </si>
  <si>
    <t>调研指导完成率</t>
    <phoneticPr fontId="4" type="noConversion"/>
  </si>
  <si>
    <t>提高基层妇联组织能力</t>
    <phoneticPr fontId="4" type="noConversion"/>
  </si>
  <si>
    <t>基层妇联干部满意度</t>
    <phoneticPr fontId="4" type="noConversion"/>
  </si>
  <si>
    <t>≥70%</t>
    <phoneticPr fontId="4" type="noConversion"/>
  </si>
  <si>
    <t>开展活动完成率</t>
    <phoneticPr fontId="4" type="noConversion"/>
  </si>
  <si>
    <t>提升宣传力度</t>
    <phoneticPr fontId="4" type="noConversion"/>
  </si>
  <si>
    <t>活动对象满意度</t>
    <phoneticPr fontId="4" type="noConversion"/>
  </si>
  <si>
    <t>提升家庭教育能力委程度</t>
    <phoneticPr fontId="4" type="noConversion"/>
  </si>
  <si>
    <t>提升《家庭教育促进法》知晓率</t>
    <phoneticPr fontId="4" type="noConversion"/>
  </si>
  <si>
    <t>提高办公楼整洁率</t>
    <phoneticPr fontId="4" type="noConversion"/>
  </si>
  <si>
    <t>提升办公楼管理程度</t>
    <phoneticPr fontId="4" type="noConversion"/>
  </si>
  <si>
    <t>提升办公效率</t>
    <phoneticPr fontId="4" type="noConversion"/>
  </si>
  <si>
    <t>提升办公效率程度</t>
    <phoneticPr fontId="4" type="noConversion"/>
  </si>
  <si>
    <t>受益职工满意度</t>
    <phoneticPr fontId="4" type="noConversion"/>
  </si>
  <si>
    <t>提升关爱妇女儿童覆盖率</t>
    <phoneticPr fontId="4" type="noConversion"/>
  </si>
  <si>
    <t>≥10%</t>
    <phoneticPr fontId="4" type="noConversion"/>
  </si>
  <si>
    <t>部门（单位）名称：阿坝州妇女联合会</t>
    <phoneticPr fontId="4" type="noConversion"/>
  </si>
  <si>
    <t>部门（单位）名称：阿坝州妇女联合会</t>
    <phoneticPr fontId="4" type="noConversion"/>
  </si>
  <si>
    <t>部门（单位）名称：阿坝州妇女联合会</t>
    <phoneticPr fontId="4" type="noConversion"/>
  </si>
  <si>
    <t>部门（单位）名称：阿坝州妇女联合会</t>
    <phoneticPr fontId="4" type="noConversion"/>
  </si>
  <si>
    <t>部门（单位）名称：阿坝州妇女联合会                                                                                                                      单位：万元</t>
    <phoneticPr fontId="4" type="noConversion"/>
  </si>
  <si>
    <t>2023年部门预算</t>
    <phoneticPr fontId="4" type="noConversion"/>
  </si>
  <si>
    <t>阿坝州妇女联合会</t>
    <phoneticPr fontId="4" type="noConversion"/>
  </si>
  <si>
    <t>报送日期：2023年1月12日</t>
    <phoneticPr fontId="4" type="noConversion"/>
  </si>
</sst>
</file>

<file path=xl/styles.xml><?xml version="1.0" encoding="utf-8"?>
<styleSheet xmlns="http://schemas.openxmlformats.org/spreadsheetml/2006/main">
  <numFmts count="3">
    <numFmt numFmtId="176" formatCode="#,##0.0000"/>
    <numFmt numFmtId="177" formatCode="###0.00"/>
    <numFmt numFmtId="178" formatCode="0.00_);[Red]\(0.00\)"/>
  </numFmts>
  <fonts count="42">
    <font>
      <sz val="9"/>
      <color indexed="8"/>
      <name val="宋体"/>
      <charset val="134"/>
    </font>
    <font>
      <sz val="9"/>
      <color indexed="8"/>
      <name val="宋体"/>
      <family val="3"/>
      <charset val="134"/>
    </font>
    <font>
      <sz val="10"/>
      <name val="宋体"/>
      <family val="3"/>
      <charset val="134"/>
    </font>
    <font>
      <b/>
      <sz val="48"/>
      <name val="宋体"/>
      <family val="3"/>
      <charset val="134"/>
    </font>
    <font>
      <sz val="9"/>
      <name val="宋体"/>
      <family val="3"/>
      <charset val="134"/>
    </font>
    <font>
      <sz val="18"/>
      <name val="宋体"/>
      <family val="3"/>
      <charset val="134"/>
    </font>
    <font>
      <sz val="12"/>
      <color indexed="8"/>
      <name val="宋体"/>
      <family val="3"/>
      <charset val="134"/>
    </font>
    <font>
      <b/>
      <sz val="18"/>
      <name val="黑体"/>
      <family val="3"/>
      <charset val="134"/>
    </font>
    <font>
      <sz val="12"/>
      <name val="宋体"/>
      <family val="3"/>
      <charset val="134"/>
    </font>
    <font>
      <b/>
      <sz val="12"/>
      <color indexed="8"/>
      <name val="宋体"/>
      <family val="3"/>
      <charset val="134"/>
    </font>
    <font>
      <b/>
      <sz val="14"/>
      <name val="黑体"/>
      <family val="3"/>
      <charset val="134"/>
    </font>
    <font>
      <b/>
      <sz val="16"/>
      <name val="宋体"/>
      <family val="3"/>
      <charset val="134"/>
    </font>
    <font>
      <sz val="16"/>
      <name val="宋体"/>
      <family val="3"/>
      <charset val="134"/>
    </font>
    <font>
      <sz val="11"/>
      <color indexed="10"/>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1"/>
      <color indexed="63"/>
      <name val="Calibri"/>
      <family val="2"/>
    </font>
    <font>
      <b/>
      <sz val="11"/>
      <color indexed="53"/>
      <name val="Calibri"/>
      <family val="2"/>
    </font>
    <font>
      <b/>
      <sz val="11"/>
      <color indexed="9"/>
      <name val="Calibri"/>
      <family val="2"/>
    </font>
    <font>
      <sz val="11"/>
      <color indexed="53"/>
      <name val="Calibri"/>
      <family val="2"/>
    </font>
    <font>
      <b/>
      <sz val="11"/>
      <color indexed="8"/>
      <name val="Calibri"/>
      <family val="2"/>
    </font>
    <font>
      <sz val="11"/>
      <color indexed="17"/>
      <name val="Calibri"/>
      <family val="2"/>
    </font>
    <font>
      <sz val="11"/>
      <color indexed="16"/>
      <name val="Calibri"/>
      <family val="2"/>
    </font>
    <font>
      <sz val="11"/>
      <color indexed="60"/>
      <name val="Calibri"/>
      <family val="2"/>
    </font>
    <font>
      <sz val="11"/>
      <color indexed="9"/>
      <name val="Calibri"/>
      <family val="2"/>
    </font>
    <font>
      <sz val="11"/>
      <color indexed="8"/>
      <name val="Calibri"/>
      <family val="2"/>
    </font>
    <font>
      <i/>
      <sz val="11"/>
      <color indexed="23"/>
      <name val="Calibri"/>
      <family val="2"/>
    </font>
    <font>
      <b/>
      <sz val="18"/>
      <color indexed="62"/>
      <name val="Cambria"/>
      <family val="1"/>
    </font>
    <font>
      <sz val="16"/>
      <color indexed="8"/>
      <name val="黑体"/>
      <family val="3"/>
      <charset val="134"/>
    </font>
    <font>
      <b/>
      <sz val="11"/>
      <name val="宋体"/>
      <family val="3"/>
      <charset val="134"/>
    </font>
    <font>
      <sz val="11"/>
      <name val="宋体"/>
      <family val="3"/>
      <charset val="134"/>
    </font>
    <font>
      <b/>
      <sz val="16"/>
      <color theme="0" tint="-0.499984740745262"/>
      <name val="微软雅黑"/>
      <family val="2"/>
      <charset val="134"/>
    </font>
    <font>
      <sz val="11"/>
      <color theme="1"/>
      <name val="宋体"/>
      <family val="3"/>
      <charset val="134"/>
    </font>
    <font>
      <sz val="11"/>
      <color indexed="8"/>
      <name val="宋体"/>
      <family val="3"/>
      <charset val="134"/>
    </font>
    <font>
      <sz val="9"/>
      <name val="宋体"/>
      <family val="3"/>
      <charset val="134"/>
      <scheme val="minor"/>
    </font>
    <font>
      <b/>
      <sz val="11"/>
      <color indexed="8"/>
      <name val="宋体"/>
      <family val="3"/>
      <charset val="134"/>
    </font>
    <font>
      <b/>
      <sz val="11"/>
      <color theme="1"/>
      <name val="宋体"/>
      <family val="3"/>
      <charset val="134"/>
    </font>
    <font>
      <b/>
      <sz val="14"/>
      <color theme="0" tint="-0.499984740745262"/>
      <name val="微软雅黑"/>
      <family val="2"/>
      <charset val="134"/>
    </font>
    <font>
      <b/>
      <sz val="48"/>
      <name val="黑体"/>
      <family val="3"/>
      <charset val="134"/>
    </font>
    <font>
      <sz val="22"/>
      <name val="宋体"/>
      <family val="3"/>
      <charset val="134"/>
    </font>
  </fonts>
  <fills count="20">
    <fill>
      <patternFill patternType="none"/>
    </fill>
    <fill>
      <patternFill patternType="gray125"/>
    </fill>
    <fill>
      <patternFill patternType="solid">
        <fgColor indexed="31"/>
      </patternFill>
    </fill>
    <fill>
      <patternFill patternType="solid">
        <fgColor indexed="26"/>
      </patternFill>
    </fill>
    <fill>
      <patternFill patternType="solid">
        <fgColor indexed="41"/>
      </patternFill>
    </fill>
    <fill>
      <patternFill patternType="solid">
        <fgColor indexed="29"/>
      </patternFill>
    </fill>
    <fill>
      <patternFill patternType="solid">
        <fgColor indexed="44"/>
      </patternFill>
    </fill>
    <fill>
      <patternFill patternType="solid">
        <fgColor indexed="43"/>
      </patternFill>
    </fill>
    <fill>
      <patternFill patternType="solid">
        <fgColor indexed="46"/>
      </patternFill>
    </fill>
    <fill>
      <patternFill patternType="solid">
        <fgColor indexed="49"/>
      </patternFill>
    </fill>
    <fill>
      <patternFill patternType="solid">
        <fgColor indexed="54"/>
      </patternFill>
    </fill>
    <fill>
      <patternFill patternType="solid">
        <fgColor indexed="61"/>
      </patternFill>
    </fill>
    <fill>
      <patternFill patternType="solid">
        <fgColor indexed="50"/>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FFFFFF"/>
        <bgColor rgb="FFFFFFFF"/>
      </patternFill>
    </fill>
    <fill>
      <patternFill patternType="solid">
        <fgColor indexed="9"/>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top/>
      <bottom/>
      <diagonal/>
    </border>
    <border>
      <left/>
      <right/>
      <top style="thin">
        <color indexed="8"/>
      </top>
      <bottom style="thin">
        <color indexed="8"/>
      </bottom>
      <diagonal/>
    </border>
    <border>
      <left style="thin">
        <color indexed="64"/>
      </left>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diagonal/>
    </border>
    <border>
      <left style="thin">
        <color rgb="FF000000"/>
      </left>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rgb="FF000000"/>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bottom style="thin">
        <color indexed="8"/>
      </bottom>
      <diagonal/>
    </border>
  </borders>
  <cellStyleXfs count="44">
    <xf numFmtId="1" fontId="0" fillId="0" borderId="0"/>
    <xf numFmtId="0" fontId="27" fillId="2"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7" fillId="4"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5"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6" fillId="6" borderId="0" applyNumberFormat="0" applyBorder="0" applyAlignment="0" applyProtection="0"/>
    <xf numFmtId="0" fontId="26" fillId="5"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5"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0" borderId="0" applyNumberFormat="0" applyBorder="0" applyAlignment="0" applyProtection="0"/>
    <xf numFmtId="0" fontId="26" fillId="9" borderId="0" applyNumberFormat="0" applyBorder="0" applyAlignment="0" applyProtection="0"/>
    <xf numFmtId="0" fontId="26" fillId="13" borderId="0" applyNumberFormat="0" applyBorder="0" applyAlignment="0" applyProtection="0"/>
    <xf numFmtId="0" fontId="24" fillId="14" borderId="0" applyNumberFormat="0" applyBorder="0" applyAlignment="0" applyProtection="0"/>
    <xf numFmtId="0" fontId="19" fillId="15" borderId="1" applyNumberFormat="0" applyAlignment="0" applyProtection="0"/>
    <xf numFmtId="0" fontId="20" fillId="16" borderId="2" applyNumberFormat="0" applyAlignment="0" applyProtection="0"/>
    <xf numFmtId="0" fontId="28" fillId="0" borderId="0" applyNumberFormat="0" applyFill="0" applyBorder="0" applyAlignment="0" applyProtection="0"/>
    <xf numFmtId="0" fontId="2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21" fillId="0" borderId="6" applyNumberFormat="0" applyFill="0" applyAlignment="0" applyProtection="0"/>
    <xf numFmtId="0" fontId="25" fillId="7" borderId="0" applyNumberFormat="0" applyBorder="0" applyAlignment="0" applyProtection="0"/>
    <xf numFmtId="0" fontId="1" fillId="3" borderId="7" applyNumberFormat="0" applyFont="0" applyAlignment="0" applyProtection="0"/>
    <xf numFmtId="0" fontId="18" fillId="15" borderId="8" applyNumberFormat="0" applyAlignment="0" applyProtection="0"/>
    <xf numFmtId="0" fontId="29" fillId="0" borderId="0" applyNumberFormat="0" applyFill="0" applyBorder="0" applyAlignment="0" applyProtection="0"/>
    <xf numFmtId="0" fontId="22" fillId="0" borderId="9" applyNumberFormat="0" applyFill="0" applyAlignment="0" applyProtection="0"/>
    <xf numFmtId="0" fontId="13" fillId="0" borderId="0" applyNumberFormat="0" applyFill="0" applyBorder="0" applyAlignment="0" applyProtection="0"/>
    <xf numFmtId="0" fontId="8" fillId="0" borderId="0"/>
    <xf numFmtId="1" fontId="1" fillId="0" borderId="0"/>
  </cellStyleXfs>
  <cellXfs count="301">
    <xf numFmtId="1" fontId="1" fillId="0" borderId="0" xfId="0" applyNumberFormat="1" applyFont="1" applyFill="1"/>
    <xf numFmtId="1" fontId="1" fillId="0" borderId="0" xfId="0" applyNumberFormat="1" applyFont="1" applyFill="1" applyAlignment="1">
      <alignment vertical="center"/>
    </xf>
    <xf numFmtId="1" fontId="1" fillId="0" borderId="0" xfId="0" applyNumberFormat="1" applyFont="1" applyFill="1" applyBorder="1" applyAlignment="1">
      <alignment vertical="center"/>
    </xf>
    <xf numFmtId="1" fontId="1" fillId="0" borderId="0" xfId="0" applyNumberFormat="1" applyFont="1" applyFill="1" applyBorder="1"/>
    <xf numFmtId="1" fontId="3" fillId="0" borderId="0" xfId="0" applyNumberFormat="1" applyFont="1" applyFill="1" applyAlignment="1">
      <alignment horizontal="center" vertical="center"/>
    </xf>
    <xf numFmtId="1" fontId="4" fillId="0" borderId="0" xfId="0" applyNumberFormat="1" applyFont="1" applyFill="1" applyAlignment="1" applyProtection="1">
      <alignment vertical="center"/>
    </xf>
    <xf numFmtId="1" fontId="5" fillId="0" borderId="0" xfId="0" applyNumberFormat="1" applyFont="1" applyFill="1" applyAlignment="1">
      <alignment horizontal="center"/>
    </xf>
    <xf numFmtId="0" fontId="6" fillId="0" borderId="0" xfId="0" applyNumberFormat="1" applyFont="1" applyFill="1"/>
    <xf numFmtId="0" fontId="2" fillId="0" borderId="0" xfId="0" applyNumberFormat="1" applyFont="1" applyFill="1" applyAlignment="1">
      <alignment horizontal="right" vertical="center"/>
    </xf>
    <xf numFmtId="0" fontId="2"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xf>
    <xf numFmtId="0" fontId="2" fillId="0" borderId="0" xfId="0" applyNumberFormat="1" applyFont="1" applyFill="1"/>
    <xf numFmtId="0" fontId="2" fillId="0" borderId="10"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4"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lignment vertical="center"/>
    </xf>
    <xf numFmtId="177" fontId="2" fillId="0" borderId="31" xfId="0" applyNumberFormat="1" applyFont="1" applyBorder="1" applyAlignment="1" applyProtection="1">
      <alignment vertical="center" wrapText="1"/>
    </xf>
    <xf numFmtId="0" fontId="2" fillId="0" borderId="14" xfId="0" applyNumberFormat="1" applyFont="1" applyFill="1" applyBorder="1" applyAlignment="1">
      <alignment vertical="center"/>
    </xf>
    <xf numFmtId="1" fontId="2" fillId="0" borderId="12" xfId="0" applyNumberFormat="1" applyFont="1" applyFill="1" applyBorder="1" applyAlignment="1">
      <alignment vertical="center"/>
    </xf>
    <xf numFmtId="177" fontId="2" fillId="0" borderId="31" xfId="0" applyNumberFormat="1" applyFont="1" applyBorder="1" applyAlignment="1">
      <alignment vertical="center" wrapText="1"/>
    </xf>
    <xf numFmtId="0" fontId="2" fillId="0" borderId="12"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177" fontId="2" fillId="0" borderId="31" xfId="0" applyNumberFormat="1" applyFont="1" applyBorder="1" applyAlignment="1">
      <alignment horizontal="right" vertical="center" wrapText="1"/>
    </xf>
    <xf numFmtId="0" fontId="8" fillId="0" borderId="0" xfId="0" applyNumberFormat="1" applyFont="1" applyFill="1" applyAlignment="1">
      <alignment horizontal="center"/>
    </xf>
    <xf numFmtId="0" fontId="9" fillId="0" borderId="0" xfId="0" applyNumberFormat="1" applyFont="1" applyFill="1"/>
    <xf numFmtId="0" fontId="6" fillId="0" borderId="0" xfId="0" applyNumberFormat="1" applyFont="1" applyFill="1" applyAlignment="1">
      <alignment horizontal="center"/>
    </xf>
    <xf numFmtId="0" fontId="4" fillId="0" borderId="0" xfId="0" applyNumberFormat="1" applyFont="1" applyFill="1"/>
    <xf numFmtId="0" fontId="4" fillId="15" borderId="0" xfId="0" applyNumberFormat="1" applyFont="1" applyFill="1"/>
    <xf numFmtId="0" fontId="4" fillId="15" borderId="0" xfId="0" applyNumberFormat="1" applyFont="1" applyFill="1" applyAlignment="1" applyProtection="1">
      <alignment horizontal="right" vertical="center"/>
    </xf>
    <xf numFmtId="0" fontId="4" fillId="0" borderId="0" xfId="0" applyNumberFormat="1" applyFont="1" applyFill="1" applyAlignment="1"/>
    <xf numFmtId="0" fontId="4" fillId="15" borderId="0" xfId="0" applyNumberFormat="1" applyFont="1" applyFill="1" applyAlignment="1"/>
    <xf numFmtId="0" fontId="4" fillId="0" borderId="11" xfId="0" applyNumberFormat="1" applyFont="1" applyFill="1" applyBorder="1" applyAlignment="1">
      <alignment horizontal="center" vertical="center" wrapText="1"/>
    </xf>
    <xf numFmtId="0" fontId="4" fillId="15" borderId="11"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49" fontId="4" fillId="0" borderId="12" xfId="0" applyNumberFormat="1" applyFont="1" applyFill="1" applyBorder="1" applyAlignment="1" applyProtection="1">
      <alignment vertical="center" wrapText="1"/>
    </xf>
    <xf numFmtId="177" fontId="4" fillId="0" borderId="32" xfId="0" applyNumberFormat="1" applyFont="1" applyBorder="1" applyAlignment="1" applyProtection="1">
      <alignment vertical="center" wrapText="1"/>
    </xf>
    <xf numFmtId="177" fontId="4" fillId="0" borderId="33" xfId="0" applyNumberFormat="1" applyFont="1" applyBorder="1" applyAlignment="1" applyProtection="1">
      <alignment vertical="center" wrapText="1"/>
    </xf>
    <xf numFmtId="177" fontId="4" fillId="0" borderId="34" xfId="0" applyNumberFormat="1" applyFont="1" applyBorder="1" applyAlignment="1" applyProtection="1">
      <alignment vertical="center" wrapText="1"/>
    </xf>
    <xf numFmtId="177" fontId="4" fillId="0" borderId="35" xfId="0" applyNumberFormat="1" applyFont="1" applyBorder="1" applyAlignment="1" applyProtection="1">
      <alignment vertical="center" wrapText="1"/>
    </xf>
    <xf numFmtId="177" fontId="4" fillId="0" borderId="36" xfId="0" applyNumberFormat="1" applyFont="1" applyBorder="1" applyAlignment="1" applyProtection="1">
      <alignment vertical="center" wrapText="1"/>
    </xf>
    <xf numFmtId="0" fontId="2" fillId="15" borderId="0" xfId="0" applyNumberFormat="1" applyFont="1" applyFill="1"/>
    <xf numFmtId="0" fontId="2" fillId="15" borderId="0" xfId="0" applyNumberFormat="1" applyFont="1" applyFill="1" applyAlignment="1">
      <alignment horizontal="right" vertical="center"/>
    </xf>
    <xf numFmtId="0" fontId="2" fillId="15" borderId="0" xfId="0" applyNumberFormat="1" applyFont="1" applyFill="1" applyAlignment="1"/>
    <xf numFmtId="0" fontId="2" fillId="0" borderId="16" xfId="0" applyNumberFormat="1" applyFont="1" applyFill="1" applyBorder="1" applyAlignment="1">
      <alignment horizontal="center" vertical="center"/>
    </xf>
    <xf numFmtId="0" fontId="2" fillId="15" borderId="11" xfId="0" applyNumberFormat="1" applyFont="1" applyFill="1" applyBorder="1" applyAlignment="1">
      <alignment horizontal="center" vertical="center" wrapText="1"/>
    </xf>
    <xf numFmtId="0" fontId="2" fillId="0" borderId="15" xfId="0" applyNumberFormat="1" applyFont="1" applyFill="1" applyBorder="1" applyAlignment="1">
      <alignment horizontal="center" vertical="center" wrapText="1"/>
    </xf>
    <xf numFmtId="49" fontId="2" fillId="0" borderId="12" xfId="0" applyNumberFormat="1" applyFont="1" applyFill="1" applyBorder="1" applyAlignment="1" applyProtection="1">
      <alignment vertical="center" wrapText="1"/>
    </xf>
    <xf numFmtId="49" fontId="2" fillId="0" borderId="17" xfId="0" applyNumberFormat="1" applyFont="1" applyFill="1" applyBorder="1" applyAlignment="1" applyProtection="1">
      <alignment vertical="center" wrapText="1"/>
    </xf>
    <xf numFmtId="177" fontId="2" fillId="0" borderId="37" xfId="0" applyNumberFormat="1" applyFont="1" applyBorder="1" applyAlignment="1" applyProtection="1">
      <alignment vertical="center" wrapText="1"/>
    </xf>
    <xf numFmtId="177" fontId="2" fillId="0" borderId="38" xfId="0" applyNumberFormat="1" applyFont="1" applyBorder="1" applyAlignment="1" applyProtection="1">
      <alignment vertical="center" wrapText="1"/>
    </xf>
    <xf numFmtId="177" fontId="2" fillId="0" borderId="39" xfId="0" applyNumberFormat="1" applyFont="1" applyBorder="1" applyAlignment="1" applyProtection="1">
      <alignment vertical="center" wrapText="1"/>
    </xf>
    <xf numFmtId="0" fontId="2" fillId="0" borderId="13" xfId="0" applyNumberFormat="1" applyFont="1" applyFill="1" applyBorder="1" applyAlignment="1">
      <alignment horizontal="center" vertical="center"/>
    </xf>
    <xf numFmtId="0" fontId="2" fillId="0" borderId="15" xfId="0" applyNumberFormat="1" applyFont="1" applyFill="1" applyBorder="1" applyAlignment="1">
      <alignment horizontal="center" vertical="center"/>
    </xf>
    <xf numFmtId="0" fontId="2" fillId="0" borderId="19" xfId="0" applyNumberFormat="1" applyFont="1" applyFill="1" applyBorder="1" applyAlignment="1">
      <alignment horizontal="center" vertical="center"/>
    </xf>
    <xf numFmtId="4" fontId="2" fillId="0" borderId="19" xfId="0" applyNumberFormat="1" applyFont="1" applyFill="1" applyBorder="1" applyAlignment="1" applyProtection="1">
      <alignment horizontal="center" vertical="center"/>
    </xf>
    <xf numFmtId="177" fontId="2" fillId="0" borderId="40" xfId="0" applyNumberFormat="1" applyFont="1" applyBorder="1" applyAlignment="1" applyProtection="1">
      <alignment vertical="center" wrapText="1"/>
    </xf>
    <xf numFmtId="0" fontId="2" fillId="0" borderId="16" xfId="0" applyNumberFormat="1" applyFont="1" applyFill="1" applyBorder="1" applyAlignment="1">
      <alignment vertical="center"/>
    </xf>
    <xf numFmtId="177" fontId="2" fillId="0" borderId="41" xfId="0" applyNumberFormat="1" applyFont="1" applyBorder="1" applyAlignment="1" applyProtection="1">
      <alignment vertical="center" wrapText="1"/>
    </xf>
    <xf numFmtId="177" fontId="2" fillId="0" borderId="42" xfId="0" applyNumberFormat="1" applyFont="1" applyBorder="1" applyAlignment="1" applyProtection="1">
      <alignment vertical="center" wrapText="1"/>
    </xf>
    <xf numFmtId="177" fontId="2" fillId="0" borderId="43" xfId="0" applyNumberFormat="1" applyFont="1" applyBorder="1" applyAlignment="1" applyProtection="1">
      <alignment vertical="center" wrapText="1"/>
    </xf>
    <xf numFmtId="177" fontId="2" fillId="0" borderId="42" xfId="0" applyNumberFormat="1" applyFont="1" applyBorder="1" applyAlignment="1">
      <alignment vertical="center" wrapText="1"/>
    </xf>
    <xf numFmtId="177" fontId="2" fillId="0" borderId="42" xfId="0" applyNumberFormat="1" applyFont="1" applyBorder="1" applyAlignment="1">
      <alignment horizontal="right" vertical="center" wrapText="1"/>
    </xf>
    <xf numFmtId="177" fontId="2" fillId="0" borderId="44" xfId="0" applyNumberFormat="1" applyFont="1" applyBorder="1" applyAlignment="1">
      <alignment horizontal="right" vertical="center" wrapText="1"/>
    </xf>
    <xf numFmtId="1" fontId="4" fillId="0" borderId="0" xfId="0" applyNumberFormat="1" applyFont="1" applyFill="1" applyAlignment="1">
      <alignment vertical="center"/>
    </xf>
    <xf numFmtId="0" fontId="4" fillId="0" borderId="0" xfId="0" applyNumberFormat="1" applyFont="1" applyFill="1" applyAlignment="1">
      <alignment horizontal="right" vertical="center"/>
    </xf>
    <xf numFmtId="0" fontId="4" fillId="0" borderId="0" xfId="0" applyNumberFormat="1" applyFont="1" applyFill="1" applyBorder="1" applyAlignment="1">
      <alignment vertical="center"/>
    </xf>
    <xf numFmtId="0" fontId="4" fillId="0" borderId="0" xfId="0" applyNumberFormat="1" applyFont="1" applyFill="1" applyBorder="1" applyAlignment="1">
      <alignment horizontal="right"/>
    </xf>
    <xf numFmtId="0" fontId="4" fillId="0" borderId="40" xfId="0" applyNumberFormat="1" applyFont="1" applyFill="1" applyBorder="1" applyAlignment="1" applyProtection="1">
      <alignment horizontal="center" vertical="center" wrapText="1"/>
    </xf>
    <xf numFmtId="0" fontId="4" fillId="0" borderId="21" xfId="0" applyNumberFormat="1" applyFont="1" applyFill="1" applyBorder="1" applyAlignment="1">
      <alignment horizontal="center" vertical="center" wrapText="1"/>
    </xf>
    <xf numFmtId="0" fontId="4" fillId="0" borderId="45" xfId="0" applyNumberFormat="1" applyFont="1" applyFill="1" applyBorder="1" applyAlignment="1" applyProtection="1">
      <alignment horizontal="center" vertical="center" wrapText="1"/>
    </xf>
    <xf numFmtId="1" fontId="4" fillId="0" borderId="40" xfId="0" applyNumberFormat="1" applyFont="1" applyFill="1" applyBorder="1" applyAlignment="1" applyProtection="1">
      <alignment horizontal="center" vertical="center" wrapText="1"/>
    </xf>
    <xf numFmtId="49" fontId="4" fillId="0" borderId="22" xfId="0" applyNumberFormat="1" applyFont="1" applyFill="1" applyBorder="1" applyAlignment="1" applyProtection="1">
      <alignment horizontal="center" vertical="center"/>
    </xf>
    <xf numFmtId="49" fontId="4" fillId="0" borderId="23" xfId="0" applyNumberFormat="1" applyFont="1" applyFill="1" applyBorder="1" applyAlignment="1" applyProtection="1">
      <alignment horizontal="center" vertical="center"/>
    </xf>
    <xf numFmtId="0" fontId="4" fillId="0" borderId="31" xfId="0" applyNumberFormat="1" applyFont="1" applyFill="1" applyBorder="1" applyAlignment="1">
      <alignment horizontal="center" vertical="center"/>
    </xf>
    <xf numFmtId="177" fontId="4" fillId="0" borderId="31" xfId="0" applyNumberFormat="1" applyFont="1" applyBorder="1" applyAlignment="1" applyProtection="1">
      <alignment vertical="center" wrapText="1"/>
    </xf>
    <xf numFmtId="0" fontId="6" fillId="15" borderId="0" xfId="0" applyNumberFormat="1" applyFont="1" applyFill="1"/>
    <xf numFmtId="0" fontId="4" fillId="0" borderId="0" xfId="0" applyNumberFormat="1" applyFont="1" applyFill="1" applyAlignment="1" applyProtection="1">
      <alignment horizontal="left"/>
    </xf>
    <xf numFmtId="0" fontId="1" fillId="15" borderId="0" xfId="0" applyNumberFormat="1" applyFont="1" applyFill="1"/>
    <xf numFmtId="0" fontId="4" fillId="0" borderId="10" xfId="0" applyNumberFormat="1" applyFont="1" applyFill="1" applyBorder="1" applyAlignment="1">
      <alignment horizontal="centerContinuous" vertical="center"/>
    </xf>
    <xf numFmtId="0" fontId="4" fillId="0" borderId="17" xfId="0" applyNumberFormat="1" applyFont="1" applyFill="1" applyBorder="1" applyAlignment="1">
      <alignment horizontal="centerContinuous" vertical="center"/>
    </xf>
    <xf numFmtId="0" fontId="4" fillId="0" borderId="22" xfId="0" applyNumberFormat="1" applyFont="1" applyFill="1" applyBorder="1" applyAlignment="1">
      <alignment horizontal="center" vertical="center" wrapText="1"/>
    </xf>
    <xf numFmtId="0" fontId="4" fillId="15" borderId="22" xfId="0" applyNumberFormat="1" applyFont="1" applyFill="1" applyBorder="1" applyAlignment="1">
      <alignment horizontal="center" vertical="center" wrapText="1"/>
    </xf>
    <xf numFmtId="0" fontId="4" fillId="0" borderId="23" xfId="0" applyNumberFormat="1" applyFont="1" applyFill="1" applyBorder="1" applyAlignment="1">
      <alignment horizontal="center" vertical="center" wrapText="1"/>
    </xf>
    <xf numFmtId="49" fontId="4" fillId="0" borderId="21" xfId="0" applyNumberFormat="1" applyFont="1" applyFill="1" applyBorder="1" applyAlignment="1" applyProtection="1">
      <alignment vertical="center" wrapText="1"/>
    </xf>
    <xf numFmtId="177" fontId="4" fillId="0" borderId="46" xfId="43" applyNumberFormat="1" applyFont="1" applyBorder="1" applyAlignment="1" applyProtection="1">
      <alignment vertical="center" wrapText="1"/>
    </xf>
    <xf numFmtId="177" fontId="4" fillId="0" borderId="12" xfId="43" applyNumberFormat="1" applyFont="1" applyBorder="1" applyAlignment="1" applyProtection="1">
      <alignment vertical="center" wrapText="1"/>
    </xf>
    <xf numFmtId="177" fontId="1" fillId="0" borderId="31" xfId="0" applyNumberFormat="1" applyFont="1" applyBorder="1" applyAlignment="1">
      <alignment wrapText="1"/>
    </xf>
    <xf numFmtId="0" fontId="2" fillId="0" borderId="0" xfId="0" applyNumberFormat="1" applyFont="1" applyFill="1" applyAlignment="1">
      <alignment horizontal="centerContinuous" vertical="center"/>
    </xf>
    <xf numFmtId="177" fontId="4" fillId="0" borderId="37" xfId="0" applyNumberFormat="1" applyFont="1" applyBorder="1" applyAlignment="1" applyProtection="1">
      <alignment vertical="center" wrapText="1"/>
    </xf>
    <xf numFmtId="177" fontId="4" fillId="0" borderId="38" xfId="0" applyNumberFormat="1" applyFont="1" applyBorder="1" applyAlignment="1" applyProtection="1">
      <alignment vertical="center" wrapText="1"/>
    </xf>
    <xf numFmtId="177" fontId="4" fillId="0" borderId="39" xfId="0" applyNumberFormat="1" applyFont="1" applyBorder="1" applyAlignment="1" applyProtection="1">
      <alignment vertical="center" wrapText="1"/>
    </xf>
    <xf numFmtId="0" fontId="4" fillId="15" borderId="0" xfId="0" applyNumberFormat="1" applyFont="1" applyFill="1" applyAlignment="1">
      <alignment horizontal="right" vertical="center"/>
    </xf>
    <xf numFmtId="49" fontId="4" fillId="0" borderId="17" xfId="0" applyNumberFormat="1" applyFont="1" applyFill="1" applyBorder="1" applyAlignment="1" applyProtection="1">
      <alignment vertical="center" wrapText="1"/>
    </xf>
    <xf numFmtId="177" fontId="4" fillId="0" borderId="10" xfId="0" applyNumberFormat="1" applyFont="1" applyFill="1" applyBorder="1" applyAlignment="1" applyProtection="1">
      <alignment vertical="center" wrapText="1"/>
    </xf>
    <xf numFmtId="0" fontId="4" fillId="0" borderId="24" xfId="0" applyNumberFormat="1" applyFont="1" applyFill="1" applyBorder="1" applyAlignment="1" applyProtection="1">
      <alignment horizontal="center" vertical="center" wrapText="1"/>
    </xf>
    <xf numFmtId="0" fontId="4" fillId="0" borderId="0" xfId="0" applyNumberFormat="1" applyFont="1" applyFill="1" applyAlignment="1" applyProtection="1">
      <alignment horizontal="center" vertical="center" wrapText="1"/>
    </xf>
    <xf numFmtId="0" fontId="4" fillId="0" borderId="15" xfId="0" applyNumberFormat="1" applyFont="1" applyFill="1" applyBorder="1" applyAlignment="1" applyProtection="1">
      <alignment horizontal="center" vertical="center" wrapText="1"/>
    </xf>
    <xf numFmtId="177" fontId="4" fillId="0" borderId="47" xfId="0" applyNumberFormat="1" applyFont="1" applyBorder="1" applyAlignment="1" applyProtection="1">
      <alignment vertical="center" wrapText="1"/>
    </xf>
    <xf numFmtId="177" fontId="4" fillId="0" borderId="48" xfId="0" applyNumberFormat="1" applyFont="1" applyBorder="1" applyAlignment="1" applyProtection="1">
      <alignment vertical="center" wrapText="1"/>
    </xf>
    <xf numFmtId="177" fontId="4" fillId="0" borderId="21" xfId="0" applyNumberFormat="1" applyFont="1" applyFill="1" applyBorder="1" applyAlignment="1" applyProtection="1">
      <alignment vertical="center" wrapText="1"/>
    </xf>
    <xf numFmtId="177" fontId="4" fillId="0" borderId="14" xfId="0" applyNumberFormat="1" applyFont="1" applyFill="1" applyBorder="1" applyAlignment="1" applyProtection="1">
      <alignment vertical="center" wrapText="1"/>
    </xf>
    <xf numFmtId="0" fontId="2" fillId="0" borderId="0" xfId="0" applyNumberFormat="1" applyFont="1" applyFill="1" applyAlignment="1">
      <alignment horizontal="right"/>
    </xf>
    <xf numFmtId="49" fontId="4" fillId="0" borderId="13" xfId="0" applyNumberFormat="1" applyFont="1" applyFill="1" applyBorder="1" applyAlignment="1" applyProtection="1">
      <alignment vertical="center" wrapText="1"/>
    </xf>
    <xf numFmtId="177" fontId="4" fillId="0" borderId="13" xfId="0" applyNumberFormat="1" applyFont="1" applyFill="1" applyBorder="1" applyAlignment="1" applyProtection="1">
      <alignment vertical="center" wrapText="1"/>
    </xf>
    <xf numFmtId="49" fontId="2" fillId="0" borderId="0" xfId="0" applyNumberFormat="1" applyFont="1" applyAlignment="1">
      <alignment horizontal="right" vertical="center" wrapText="1"/>
    </xf>
    <xf numFmtId="49" fontId="2" fillId="0" borderId="0" xfId="0" applyNumberFormat="1" applyFont="1" applyBorder="1" applyAlignment="1">
      <alignment horizontal="right" vertical="center" wrapText="1"/>
    </xf>
    <xf numFmtId="49" fontId="2" fillId="0" borderId="31" xfId="0" applyNumberFormat="1" applyFont="1" applyBorder="1" applyAlignment="1">
      <alignment horizontal="center" vertical="center" wrapText="1"/>
    </xf>
    <xf numFmtId="49" fontId="2" fillId="0" borderId="31" xfId="0" applyNumberFormat="1" applyFont="1" applyBorder="1" applyAlignment="1">
      <alignment horizontal="center" vertical="center"/>
    </xf>
    <xf numFmtId="1" fontId="2" fillId="0" borderId="31" xfId="0" applyFont="1" applyBorder="1" applyAlignment="1">
      <alignment vertical="center" wrapText="1"/>
    </xf>
    <xf numFmtId="2" fontId="2" fillId="0" borderId="31" xfId="0" applyNumberFormat="1" applyFont="1" applyBorder="1" applyAlignment="1">
      <alignment vertical="center" wrapText="1"/>
    </xf>
    <xf numFmtId="0" fontId="2" fillId="0" borderId="21" xfId="42" applyFont="1" applyBorder="1" applyAlignment="1">
      <alignment horizontal="center" vertical="center" wrapText="1"/>
    </xf>
    <xf numFmtId="1" fontId="2" fillId="0" borderId="31" xfId="0" applyFont="1" applyBorder="1" applyAlignment="1">
      <alignment horizontal="center" vertical="center" wrapText="1"/>
    </xf>
    <xf numFmtId="1" fontId="30" fillId="0" borderId="0" xfId="0" applyNumberFormat="1" applyFont="1" applyFill="1"/>
    <xf numFmtId="177" fontId="1" fillId="0" borderId="51" xfId="0" applyNumberFormat="1" applyFont="1" applyBorder="1" applyAlignment="1">
      <alignment wrapText="1"/>
    </xf>
    <xf numFmtId="177" fontId="4" fillId="0" borderId="21" xfId="43" applyNumberFormat="1" applyFont="1" applyBorder="1" applyAlignment="1" applyProtection="1">
      <alignment vertical="center" wrapText="1"/>
    </xf>
    <xf numFmtId="0" fontId="31" fillId="0" borderId="52" xfId="0" applyNumberFormat="1" applyFont="1" applyBorder="1" applyAlignment="1">
      <alignment horizontal="center" vertical="center"/>
    </xf>
    <xf numFmtId="0" fontId="32" fillId="0" borderId="52" xfId="0" applyNumberFormat="1" applyFont="1" applyBorder="1" applyAlignment="1">
      <alignment horizontal="center" vertical="center"/>
    </xf>
    <xf numFmtId="0" fontId="32" fillId="0" borderId="52" xfId="0" applyNumberFormat="1" applyFont="1" applyBorder="1" applyAlignment="1">
      <alignment horizontal="left" vertical="center"/>
    </xf>
    <xf numFmtId="177" fontId="4" fillId="0" borderId="53" xfId="0" applyNumberFormat="1" applyFont="1" applyBorder="1" applyAlignment="1" applyProtection="1">
      <alignment vertical="center" wrapText="1"/>
    </xf>
    <xf numFmtId="177" fontId="4" fillId="0" borderId="54" xfId="0" applyNumberFormat="1" applyFont="1" applyBorder="1" applyAlignment="1" applyProtection="1">
      <alignment vertical="center" wrapText="1"/>
    </xf>
    <xf numFmtId="177" fontId="4" fillId="0" borderId="21" xfId="0" applyNumberFormat="1" applyFont="1" applyBorder="1" applyAlignment="1" applyProtection="1">
      <alignment vertical="center" wrapText="1"/>
    </xf>
    <xf numFmtId="0" fontId="32" fillId="18" borderId="52" xfId="0" applyNumberFormat="1" applyFont="1" applyFill="1" applyBorder="1" applyAlignment="1">
      <alignment horizontal="left" vertical="center"/>
    </xf>
    <xf numFmtId="49" fontId="32" fillId="0" borderId="17" xfId="0" applyNumberFormat="1" applyFont="1" applyFill="1" applyBorder="1" applyAlignment="1" applyProtection="1">
      <alignment vertical="center" wrapText="1"/>
    </xf>
    <xf numFmtId="4" fontId="31" fillId="0" borderId="52" xfId="0" applyNumberFormat="1" applyFont="1" applyBorder="1" applyAlignment="1">
      <alignment horizontal="right" vertical="center"/>
    </xf>
    <xf numFmtId="4" fontId="32" fillId="18" borderId="52" xfId="0" applyNumberFormat="1" applyFont="1" applyFill="1" applyBorder="1" applyAlignment="1">
      <alignment horizontal="right" vertical="center"/>
    </xf>
    <xf numFmtId="0" fontId="35" fillId="0" borderId="21" xfId="42" applyFont="1" applyBorder="1" applyAlignment="1">
      <alignment horizontal="center" vertical="center" wrapText="1"/>
    </xf>
    <xf numFmtId="178" fontId="35" fillId="19" borderId="21" xfId="42" applyNumberFormat="1" applyFont="1" applyFill="1" applyBorder="1" applyAlignment="1">
      <alignment horizontal="right" vertical="center" wrapText="1"/>
    </xf>
    <xf numFmtId="178" fontId="35" fillId="0" borderId="21" xfId="42" applyNumberFormat="1" applyFont="1" applyBorder="1" applyAlignment="1">
      <alignment horizontal="right" vertical="center" wrapText="1"/>
    </xf>
    <xf numFmtId="178" fontId="35" fillId="0" borderId="21" xfId="42" applyNumberFormat="1" applyFont="1" applyBorder="1" applyAlignment="1">
      <alignment horizontal="right" vertical="center"/>
    </xf>
    <xf numFmtId="0" fontId="35" fillId="0" borderId="59" xfId="0" applyNumberFormat="1" applyFont="1" applyFill="1" applyBorder="1" applyAlignment="1">
      <alignment horizontal="center" vertical="center" wrapText="1"/>
    </xf>
    <xf numFmtId="0" fontId="38" fillId="0" borderId="59" xfId="0" applyNumberFormat="1" applyFont="1" applyFill="1" applyBorder="1" applyAlignment="1">
      <alignment horizontal="center" vertical="center" wrapText="1"/>
    </xf>
    <xf numFmtId="0" fontId="34" fillId="0" borderId="58" xfId="0" applyNumberFormat="1" applyFont="1" applyFill="1" applyBorder="1" applyAlignment="1">
      <alignment horizontal="left" vertical="center" wrapText="1"/>
    </xf>
    <xf numFmtId="0" fontId="34" fillId="0" borderId="59" xfId="0" applyNumberFormat="1" applyFont="1" applyFill="1" applyBorder="1" applyAlignment="1">
      <alignment horizontal="left" vertical="center" wrapText="1"/>
    </xf>
    <xf numFmtId="0" fontId="34" fillId="0" borderId="59" xfId="0" applyNumberFormat="1" applyFont="1" applyFill="1" applyBorder="1" applyAlignment="1" applyProtection="1">
      <alignment horizontal="left" vertical="center" wrapText="1"/>
      <protection locked="0"/>
    </xf>
    <xf numFmtId="0" fontId="34" fillId="0" borderId="59" xfId="0" applyNumberFormat="1" applyFont="1" applyFill="1" applyBorder="1" applyAlignment="1">
      <alignment vertical="center" wrapText="1"/>
    </xf>
    <xf numFmtId="0" fontId="38" fillId="0" borderId="59" xfId="0" applyNumberFormat="1" applyFont="1" applyBorder="1" applyAlignment="1">
      <alignment horizontal="center" vertical="center" wrapText="1"/>
    </xf>
    <xf numFmtId="0" fontId="2" fillId="0" borderId="58" xfId="42" applyFont="1" applyBorder="1" applyAlignment="1">
      <alignment horizontal="center" vertical="center" wrapText="1"/>
    </xf>
    <xf numFmtId="49" fontId="2" fillId="0" borderId="31" xfId="0" applyNumberFormat="1" applyFont="1" applyBorder="1" applyAlignment="1">
      <alignment horizontal="center" vertical="center"/>
    </xf>
    <xf numFmtId="0" fontId="38" fillId="0" borderId="59" xfId="0" applyNumberFormat="1" applyFont="1" applyBorder="1" applyAlignment="1">
      <alignment horizontal="center" vertical="center" wrapText="1"/>
    </xf>
    <xf numFmtId="0" fontId="32" fillId="18" borderId="52" xfId="0" applyNumberFormat="1" applyFont="1" applyFill="1" applyBorder="1" applyAlignment="1">
      <alignment horizontal="left" vertical="center" wrapText="1"/>
    </xf>
    <xf numFmtId="1" fontId="1" fillId="0" borderId="0" xfId="0" applyNumberFormat="1" applyFont="1" applyFill="1" applyAlignment="1">
      <alignment wrapText="1"/>
    </xf>
    <xf numFmtId="49" fontId="2" fillId="0" borderId="0" xfId="0" applyNumberFormat="1" applyFont="1" applyAlignment="1">
      <alignment horizontal="center" vertical="center" wrapText="1"/>
    </xf>
    <xf numFmtId="49" fontId="2" fillId="0" borderId="0" xfId="0" applyNumberFormat="1" applyFont="1" applyBorder="1" applyAlignment="1">
      <alignment horizontal="center" vertical="center" wrapText="1"/>
    </xf>
    <xf numFmtId="1" fontId="1" fillId="0" borderId="0" xfId="0" applyNumberFormat="1" applyFont="1" applyFill="1" applyAlignment="1">
      <alignment horizontal="center"/>
    </xf>
    <xf numFmtId="176" fontId="40" fillId="0" borderId="0" xfId="0" applyNumberFormat="1" applyFont="1" applyFill="1" applyAlignment="1" applyProtection="1">
      <alignment horizontal="center" vertical="top"/>
    </xf>
    <xf numFmtId="1" fontId="41" fillId="0" borderId="0" xfId="0" applyNumberFormat="1" applyFont="1" applyFill="1" applyAlignment="1">
      <alignment horizontal="center" vertical="center"/>
    </xf>
    <xf numFmtId="0" fontId="7" fillId="0" borderId="0" xfId="0" applyNumberFormat="1" applyFont="1" applyFill="1" applyAlignment="1" applyProtection="1">
      <alignment horizontal="center" vertical="center"/>
    </xf>
    <xf numFmtId="0" fontId="2" fillId="0" borderId="18" xfId="0" applyNumberFormat="1" applyFont="1" applyFill="1" applyBorder="1" applyAlignment="1">
      <alignment horizontal="center" vertical="center"/>
    </xf>
    <xf numFmtId="0" fontId="2" fillId="0" borderId="25" xfId="0" applyNumberFormat="1" applyFont="1" applyFill="1" applyBorder="1" applyAlignment="1">
      <alignment horizontal="center" vertical="center"/>
    </xf>
    <xf numFmtId="0" fontId="4" fillId="15" borderId="28" xfId="0" applyNumberFormat="1" applyFont="1" applyFill="1" applyBorder="1" applyAlignment="1" applyProtection="1">
      <alignment horizontal="center" vertical="center" wrapText="1"/>
    </xf>
    <xf numFmtId="0" fontId="4" fillId="15" borderId="29" xfId="0" applyNumberFormat="1" applyFont="1" applyFill="1" applyBorder="1" applyAlignment="1" applyProtection="1">
      <alignment horizontal="center" vertical="center" wrapText="1"/>
    </xf>
    <xf numFmtId="0" fontId="4" fillId="0" borderId="21" xfId="0" applyNumberFormat="1" applyFont="1" applyFill="1" applyBorder="1" applyAlignment="1" applyProtection="1">
      <alignment horizontal="center" vertical="center"/>
    </xf>
    <xf numFmtId="0" fontId="4" fillId="0" borderId="22" xfId="0" applyNumberFormat="1" applyFont="1" applyFill="1" applyBorder="1" applyAlignment="1" applyProtection="1">
      <alignment horizontal="center" vertical="center"/>
    </xf>
    <xf numFmtId="0" fontId="4" fillId="0" borderId="21" xfId="0" applyNumberFormat="1" applyFont="1" applyFill="1" applyBorder="1" applyAlignment="1" applyProtection="1">
      <alignment horizontal="center" vertical="center" wrapText="1"/>
    </xf>
    <xf numFmtId="0" fontId="4" fillId="0" borderId="22"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4" fillId="0" borderId="23"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center" vertical="center" wrapText="1"/>
    </xf>
    <xf numFmtId="0" fontId="4" fillId="0" borderId="28"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8" xfId="0" applyNumberFormat="1" applyFont="1" applyFill="1" applyBorder="1" applyAlignment="1">
      <alignment horizontal="center" vertical="center"/>
    </xf>
    <xf numFmtId="0" fontId="4" fillId="0" borderId="16" xfId="0" applyNumberFormat="1" applyFont="1" applyFill="1" applyBorder="1" applyAlignment="1">
      <alignment horizontal="center" vertical="center"/>
    </xf>
    <xf numFmtId="0" fontId="4" fillId="0" borderId="25" xfId="0" applyNumberFormat="1" applyFont="1" applyFill="1" applyBorder="1" applyAlignment="1">
      <alignment horizontal="center" vertical="center"/>
    </xf>
    <xf numFmtId="0" fontId="4" fillId="0" borderId="40" xfId="0" applyNumberFormat="1" applyFont="1" applyFill="1" applyBorder="1" applyAlignment="1" applyProtection="1">
      <alignment horizontal="center" vertical="center" wrapText="1"/>
    </xf>
    <xf numFmtId="0" fontId="4" fillId="0" borderId="26" xfId="0" applyNumberFormat="1" applyFont="1" applyFill="1" applyBorder="1" applyAlignment="1" applyProtection="1">
      <alignment horizontal="center" vertical="center" wrapText="1"/>
    </xf>
    <xf numFmtId="0" fontId="4" fillId="0" borderId="27" xfId="0" applyNumberFormat="1" applyFont="1" applyFill="1" applyBorder="1" applyAlignment="1" applyProtection="1">
      <alignment horizontal="center" vertical="center" wrapText="1"/>
    </xf>
    <xf numFmtId="0" fontId="4" fillId="0" borderId="71" xfId="0" applyNumberFormat="1" applyFont="1" applyFill="1" applyBorder="1" applyAlignment="1" applyProtection="1">
      <alignment horizontal="left" vertical="center"/>
    </xf>
    <xf numFmtId="0" fontId="2" fillId="0" borderId="21" xfId="0" applyNumberFormat="1" applyFont="1" applyFill="1" applyBorder="1" applyAlignment="1" applyProtection="1">
      <alignment horizontal="center" vertical="center" wrapText="1"/>
    </xf>
    <xf numFmtId="0" fontId="2" fillId="0" borderId="22" xfId="0" applyNumberFormat="1" applyFont="1" applyFill="1" applyBorder="1" applyAlignment="1" applyProtection="1">
      <alignment horizontal="center" vertical="center" wrapText="1"/>
    </xf>
    <xf numFmtId="0" fontId="2" fillId="0" borderId="20"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center" vertical="center" wrapText="1"/>
    </xf>
    <xf numFmtId="0" fontId="2" fillId="0" borderId="30" xfId="0" applyNumberFormat="1" applyFont="1" applyFill="1" applyBorder="1" applyAlignment="1" applyProtection="1">
      <alignment horizontal="center" vertical="center" wrapText="1"/>
    </xf>
    <xf numFmtId="0" fontId="2" fillId="15" borderId="14" xfId="0" applyNumberFormat="1" applyFont="1" applyFill="1" applyBorder="1" applyAlignment="1" applyProtection="1">
      <alignment horizontal="center" vertical="center"/>
    </xf>
    <xf numFmtId="0" fontId="2" fillId="15" borderId="12" xfId="0" applyNumberFormat="1" applyFont="1" applyFill="1" applyBorder="1" applyAlignment="1" applyProtection="1">
      <alignment horizontal="center" vertical="center"/>
    </xf>
    <xf numFmtId="0" fontId="2" fillId="15" borderId="23"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wrapText="1"/>
    </xf>
    <xf numFmtId="0" fontId="2" fillId="0" borderId="23" xfId="0" applyNumberFormat="1" applyFont="1" applyFill="1" applyBorder="1" applyAlignment="1" applyProtection="1">
      <alignment horizontal="center" vertical="center" wrapText="1"/>
    </xf>
    <xf numFmtId="0" fontId="2" fillId="0" borderId="16" xfId="0" applyNumberFormat="1" applyFont="1" applyFill="1" applyBorder="1" applyAlignment="1">
      <alignment horizontal="center" vertical="center"/>
    </xf>
    <xf numFmtId="0" fontId="2" fillId="0" borderId="71" xfId="0" applyNumberFormat="1" applyFont="1" applyFill="1" applyBorder="1" applyAlignment="1" applyProtection="1">
      <alignment horizontal="left" vertical="center"/>
    </xf>
    <xf numFmtId="0" fontId="2" fillId="0" borderId="13" xfId="0" applyNumberFormat="1" applyFont="1" applyFill="1" applyBorder="1" applyAlignment="1">
      <alignment horizontal="center" vertical="center"/>
    </xf>
    <xf numFmtId="0" fontId="10" fillId="15" borderId="0" xfId="0" applyNumberFormat="1" applyFont="1" applyFill="1" applyBorder="1" applyAlignment="1">
      <alignment horizontal="center" vertical="center"/>
    </xf>
    <xf numFmtId="0" fontId="1" fillId="0" borderId="0" xfId="0" applyNumberFormat="1" applyFont="1" applyFill="1" applyBorder="1" applyAlignment="1">
      <alignment vertical="center"/>
    </xf>
    <xf numFmtId="1" fontId="1" fillId="0" borderId="0" xfId="0" applyNumberFormat="1" applyFont="1" applyFill="1" applyAlignment="1">
      <alignment vertical="center"/>
    </xf>
    <xf numFmtId="0" fontId="4" fillId="0" borderId="12"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1" fontId="4" fillId="0" borderId="37" xfId="0" applyNumberFormat="1" applyFont="1" applyFill="1" applyBorder="1" applyAlignment="1" applyProtection="1">
      <alignment horizontal="center" vertical="center" wrapText="1"/>
    </xf>
    <xf numFmtId="1" fontId="4" fillId="0" borderId="49" xfId="0" applyNumberFormat="1" applyFont="1" applyFill="1" applyBorder="1" applyAlignment="1" applyProtection="1">
      <alignment horizontal="center" vertical="center" wrapText="1"/>
    </xf>
    <xf numFmtId="1" fontId="4" fillId="0" borderId="48" xfId="0" applyNumberFormat="1" applyFont="1" applyFill="1" applyBorder="1" applyAlignment="1" applyProtection="1">
      <alignment horizontal="center" vertical="center" wrapText="1"/>
    </xf>
    <xf numFmtId="0" fontId="4" fillId="0" borderId="37" xfId="0" applyNumberFormat="1" applyFont="1" applyFill="1" applyBorder="1" applyAlignment="1" applyProtection="1">
      <alignment horizontal="center" vertical="center" wrapText="1"/>
    </xf>
    <xf numFmtId="0" fontId="4" fillId="0" borderId="49" xfId="0" applyNumberFormat="1" applyFont="1" applyFill="1" applyBorder="1" applyAlignment="1" applyProtection="1">
      <alignment horizontal="center" vertical="center" wrapText="1"/>
    </xf>
    <xf numFmtId="0" fontId="4" fillId="0" borderId="48" xfId="0" applyNumberFormat="1" applyFont="1" applyFill="1" applyBorder="1" applyAlignment="1" applyProtection="1">
      <alignment horizontal="center" vertical="center" wrapText="1"/>
    </xf>
    <xf numFmtId="0" fontId="4" fillId="0" borderId="50"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left" vertical="center"/>
    </xf>
    <xf numFmtId="0" fontId="4" fillId="15" borderId="37" xfId="43" applyNumberFormat="1" applyFont="1" applyFill="1" applyBorder="1" applyAlignment="1" applyProtection="1">
      <alignment horizontal="center" vertical="center"/>
    </xf>
    <xf numFmtId="0" fontId="4" fillId="15" borderId="49" xfId="43" applyNumberFormat="1" applyFont="1" applyFill="1" applyBorder="1" applyAlignment="1" applyProtection="1">
      <alignment horizontal="center" vertical="center"/>
    </xf>
    <xf numFmtId="0" fontId="4" fillId="15" borderId="48" xfId="43" applyNumberFormat="1" applyFont="1" applyFill="1" applyBorder="1" applyAlignment="1" applyProtection="1">
      <alignment horizontal="center" vertical="center"/>
    </xf>
    <xf numFmtId="1" fontId="1" fillId="0" borderId="37" xfId="43" applyNumberFormat="1" applyFill="1" applyBorder="1" applyAlignment="1">
      <alignment horizontal="center" vertical="center"/>
    </xf>
    <xf numFmtId="1" fontId="1" fillId="0" borderId="49" xfId="43" applyNumberFormat="1" applyFill="1" applyBorder="1" applyAlignment="1">
      <alignment horizontal="center" vertical="center"/>
    </xf>
    <xf numFmtId="1" fontId="1" fillId="0" borderId="48" xfId="43" applyNumberFormat="1" applyFill="1" applyBorder="1" applyAlignment="1">
      <alignment horizontal="center" vertical="center"/>
    </xf>
    <xf numFmtId="1" fontId="1" fillId="0" borderId="31" xfId="0" applyNumberFormat="1" applyFont="1" applyFill="1" applyBorder="1" applyAlignment="1">
      <alignment horizontal="center" vertical="center"/>
    </xf>
    <xf numFmtId="0" fontId="4" fillId="0" borderId="10" xfId="43" applyNumberFormat="1" applyFont="1" applyFill="1" applyBorder="1" applyAlignment="1" applyProtection="1">
      <alignment horizontal="center" vertical="center" wrapText="1"/>
    </xf>
    <xf numFmtId="0" fontId="4" fillId="0" borderId="22" xfId="43" applyNumberFormat="1" applyFont="1" applyFill="1" applyBorder="1" applyAlignment="1" applyProtection="1">
      <alignment horizontal="center" vertical="center" wrapText="1"/>
    </xf>
    <xf numFmtId="1" fontId="4" fillId="0" borderId="10" xfId="43" applyNumberFormat="1" applyFont="1" applyFill="1" applyBorder="1" applyAlignment="1" applyProtection="1">
      <alignment horizontal="center" vertical="center" wrapText="1"/>
    </xf>
    <xf numFmtId="1" fontId="4" fillId="0" borderId="22" xfId="43" applyNumberFormat="1" applyFont="1" applyFill="1" applyBorder="1" applyAlignment="1" applyProtection="1">
      <alignment horizontal="center" vertical="center" wrapText="1"/>
    </xf>
    <xf numFmtId="0" fontId="4" fillId="0" borderId="17" xfId="43" applyNumberFormat="1" applyFont="1" applyFill="1" applyBorder="1" applyAlignment="1" applyProtection="1">
      <alignment horizontal="center" vertical="center" wrapText="1"/>
    </xf>
    <xf numFmtId="0" fontId="4" fillId="0" borderId="23" xfId="43" applyNumberFormat="1" applyFont="1" applyFill="1" applyBorder="1" applyAlignment="1" applyProtection="1">
      <alignment horizontal="center" vertical="center" wrapText="1"/>
    </xf>
    <xf numFmtId="0" fontId="4" fillId="0" borderId="12" xfId="43" applyNumberFormat="1" applyFont="1" applyFill="1" applyBorder="1" applyAlignment="1" applyProtection="1">
      <alignment horizontal="center" vertical="center" wrapText="1"/>
    </xf>
    <xf numFmtId="0" fontId="4" fillId="0" borderId="21" xfId="43" applyNumberFormat="1" applyFont="1" applyFill="1" applyBorder="1" applyAlignment="1" applyProtection="1">
      <alignment horizontal="center" vertical="center" wrapText="1"/>
    </xf>
    <xf numFmtId="1" fontId="1" fillId="0" borderId="31" xfId="0" applyNumberFormat="1" applyFont="1" applyFill="1" applyBorder="1" applyAlignment="1">
      <alignment horizontal="center" vertical="center" wrapText="1"/>
    </xf>
    <xf numFmtId="1" fontId="1" fillId="0" borderId="40" xfId="0" applyNumberFormat="1" applyFont="1" applyFill="1" applyBorder="1" applyAlignment="1">
      <alignment horizontal="center" vertical="center" wrapText="1"/>
    </xf>
    <xf numFmtId="0" fontId="4" fillId="0" borderId="31" xfId="43" applyNumberFormat="1" applyFont="1" applyFill="1" applyBorder="1" applyAlignment="1" applyProtection="1">
      <alignment horizontal="center" vertical="center" wrapText="1"/>
    </xf>
    <xf numFmtId="0" fontId="4" fillId="0" borderId="18" xfId="0" applyNumberFormat="1" applyFont="1" applyFill="1" applyBorder="1" applyAlignment="1" applyProtection="1">
      <alignment horizontal="center" vertical="center"/>
    </xf>
    <xf numFmtId="0" fontId="4" fillId="0" borderId="16" xfId="0" applyNumberFormat="1" applyFont="1" applyFill="1" applyBorder="1" applyAlignment="1" applyProtection="1">
      <alignment horizontal="center" vertical="center"/>
    </xf>
    <xf numFmtId="0" fontId="4" fillId="0" borderId="25" xfId="0" applyNumberFormat="1" applyFont="1" applyFill="1" applyBorder="1" applyAlignment="1" applyProtection="1">
      <alignment horizontal="center" vertical="center"/>
    </xf>
    <xf numFmtId="0" fontId="4" fillId="0" borderId="30" xfId="0" applyNumberFormat="1" applyFont="1" applyFill="1" applyBorder="1" applyAlignment="1" applyProtection="1">
      <alignment horizontal="center" vertical="center" wrapText="1"/>
    </xf>
    <xf numFmtId="1" fontId="4" fillId="0" borderId="21" xfId="0" applyNumberFormat="1" applyFont="1" applyFill="1" applyBorder="1" applyAlignment="1" applyProtection="1">
      <alignment horizontal="center" vertical="center" wrapText="1"/>
    </xf>
    <xf numFmtId="1" fontId="4" fillId="0" borderId="22" xfId="0" applyNumberFormat="1" applyFont="1" applyFill="1" applyBorder="1" applyAlignment="1" applyProtection="1">
      <alignment horizontal="center" vertical="center" wrapText="1"/>
    </xf>
    <xf numFmtId="1" fontId="4" fillId="0" borderId="14" xfId="0" applyNumberFormat="1" applyFont="1" applyFill="1" applyBorder="1" applyAlignment="1" applyProtection="1">
      <alignment horizontal="center" vertical="center" wrapText="1"/>
    </xf>
    <xf numFmtId="1" fontId="4" fillId="0" borderId="12"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left" vertical="center"/>
    </xf>
    <xf numFmtId="1" fontId="4" fillId="0" borderId="30" xfId="0" applyNumberFormat="1" applyFont="1" applyFill="1" applyBorder="1" applyAlignment="1" applyProtection="1">
      <alignment horizontal="center" vertical="center" wrapText="1"/>
    </xf>
    <xf numFmtId="1" fontId="4" fillId="0" borderId="17" xfId="0" applyNumberFormat="1" applyFont="1" applyFill="1" applyBorder="1" applyAlignment="1" applyProtection="1">
      <alignment horizontal="center" vertical="center"/>
    </xf>
    <xf numFmtId="1" fontId="4" fillId="0" borderId="23" xfId="0" applyNumberFormat="1" applyFont="1" applyFill="1" applyBorder="1" applyAlignment="1" applyProtection="1">
      <alignment horizontal="center" vertical="center"/>
    </xf>
    <xf numFmtId="49" fontId="12" fillId="0" borderId="12" xfId="0" applyNumberFormat="1" applyFont="1" applyFill="1" applyBorder="1" applyAlignment="1" applyProtection="1">
      <alignment horizontal="left" vertical="center" wrapText="1"/>
    </xf>
    <xf numFmtId="49" fontId="4" fillId="0" borderId="14" xfId="0" applyNumberFormat="1" applyFont="1" applyFill="1" applyBorder="1" applyAlignment="1" applyProtection="1">
      <alignment horizontal="left" vertical="center" wrapText="1"/>
    </xf>
    <xf numFmtId="49" fontId="4" fillId="0" borderId="28" xfId="0" applyNumberFormat="1" applyFont="1" applyFill="1" applyBorder="1" applyAlignment="1" applyProtection="1">
      <alignment horizontal="left" vertical="center" wrapText="1"/>
    </xf>
    <xf numFmtId="0" fontId="4" fillId="0" borderId="28" xfId="0" applyNumberFormat="1" applyFont="1" applyFill="1" applyBorder="1" applyAlignment="1" applyProtection="1">
      <alignment horizontal="center" vertical="center"/>
    </xf>
    <xf numFmtId="1" fontId="4" fillId="0" borderId="20" xfId="0" applyNumberFormat="1" applyFont="1" applyFill="1" applyBorder="1" applyAlignment="1" applyProtection="1">
      <alignment horizontal="center" vertical="center" wrapText="1"/>
    </xf>
    <xf numFmtId="1" fontId="4" fillId="0" borderId="23" xfId="0" applyNumberFormat="1" applyFont="1" applyFill="1" applyBorder="1" applyAlignment="1" applyProtection="1">
      <alignment horizontal="center" vertical="center" wrapText="1"/>
    </xf>
    <xf numFmtId="49" fontId="12" fillId="0" borderId="15"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center" wrapText="1"/>
    </xf>
    <xf numFmtId="49" fontId="4" fillId="0" borderId="55" xfId="0" applyNumberFormat="1" applyFont="1" applyFill="1" applyBorder="1" applyAlignment="1" applyProtection="1">
      <alignment horizontal="left" vertical="center" wrapText="1"/>
    </xf>
    <xf numFmtId="49" fontId="12" fillId="0" borderId="18" xfId="0" applyNumberFormat="1" applyFont="1" applyFill="1" applyBorder="1" applyAlignment="1" applyProtection="1">
      <alignment horizontal="left" vertical="center" wrapText="1"/>
    </xf>
    <xf numFmtId="49" fontId="12" fillId="0" borderId="16" xfId="0" applyNumberFormat="1" applyFont="1" applyFill="1" applyBorder="1" applyAlignment="1" applyProtection="1">
      <alignment horizontal="left" vertical="center" wrapText="1"/>
    </xf>
    <xf numFmtId="49" fontId="12" fillId="0" borderId="25" xfId="0" applyNumberFormat="1" applyFont="1" applyFill="1" applyBorder="1" applyAlignment="1" applyProtection="1">
      <alignment horizontal="left" vertical="center" wrapText="1"/>
    </xf>
    <xf numFmtId="177" fontId="4" fillId="0" borderId="65" xfId="0" applyNumberFormat="1" applyFont="1" applyFill="1" applyBorder="1" applyAlignment="1" applyProtection="1">
      <alignment horizontal="center" vertical="center" wrapText="1"/>
    </xf>
    <xf numFmtId="177" fontId="4" fillId="0" borderId="66" xfId="0" applyNumberFormat="1" applyFont="1" applyFill="1" applyBorder="1" applyAlignment="1" applyProtection="1">
      <alignment horizontal="center" vertical="center" wrapText="1"/>
    </xf>
    <xf numFmtId="177" fontId="4" fillId="0" borderId="67" xfId="0" applyNumberFormat="1" applyFont="1" applyFill="1" applyBorder="1" applyAlignment="1" applyProtection="1">
      <alignment horizontal="center" vertical="center" wrapText="1"/>
    </xf>
    <xf numFmtId="0" fontId="32" fillId="18" borderId="68" xfId="0" applyNumberFormat="1" applyFont="1" applyFill="1" applyBorder="1" applyAlignment="1">
      <alignment horizontal="center" vertical="center" wrapText="1"/>
    </xf>
    <xf numFmtId="0" fontId="32" fillId="18" borderId="69" xfId="0" applyNumberFormat="1" applyFont="1" applyFill="1" applyBorder="1" applyAlignment="1">
      <alignment horizontal="center" vertical="center" wrapText="1"/>
    </xf>
    <xf numFmtId="0" fontId="32" fillId="18" borderId="70" xfId="0" applyNumberFormat="1" applyFont="1" applyFill="1" applyBorder="1" applyAlignment="1">
      <alignment horizontal="center" vertical="center" wrapText="1"/>
    </xf>
    <xf numFmtId="49" fontId="2" fillId="0" borderId="35" xfId="0" applyNumberFormat="1" applyFont="1" applyBorder="1" applyAlignment="1">
      <alignment horizontal="right" vertical="center" wrapText="1"/>
    </xf>
    <xf numFmtId="49" fontId="2" fillId="0" borderId="35" xfId="0" applyNumberFormat="1" applyFont="1" applyBorder="1" applyAlignment="1">
      <alignment horizontal="left" vertical="center" wrapText="1"/>
    </xf>
    <xf numFmtId="1" fontId="2" fillId="0" borderId="40" xfId="0" applyFont="1" applyBorder="1" applyAlignment="1">
      <alignment horizontal="left" vertical="center" wrapText="1"/>
    </xf>
    <xf numFmtId="1" fontId="2" fillId="0" borderId="50" xfId="0" applyFont="1" applyBorder="1" applyAlignment="1">
      <alignment horizontal="left" vertical="center" wrapText="1"/>
    </xf>
    <xf numFmtId="1" fontId="2" fillId="0" borderId="51" xfId="0" applyFont="1" applyBorder="1" applyAlignment="1">
      <alignment horizontal="left" vertical="center" wrapText="1"/>
    </xf>
    <xf numFmtId="2" fontId="2" fillId="0" borderId="53" xfId="0" applyNumberFormat="1" applyFont="1" applyBorder="1" applyAlignment="1">
      <alignment horizontal="center" vertical="center" wrapText="1"/>
    </xf>
    <xf numFmtId="2" fontId="2" fillId="0" borderId="64" xfId="0" applyNumberFormat="1" applyFont="1" applyBorder="1" applyAlignment="1">
      <alignment horizontal="center" vertical="center" wrapText="1"/>
    </xf>
    <xf numFmtId="2" fontId="2" fillId="0" borderId="54" xfId="0" applyNumberFormat="1" applyFont="1" applyBorder="1" applyAlignment="1">
      <alignment horizontal="center" vertical="center" wrapText="1"/>
    </xf>
    <xf numFmtId="177" fontId="4" fillId="0" borderId="63" xfId="0" applyNumberFormat="1" applyFont="1" applyFill="1" applyBorder="1" applyAlignment="1" applyProtection="1">
      <alignment horizontal="center" vertical="center" wrapText="1"/>
    </xf>
    <xf numFmtId="177" fontId="4" fillId="0" borderId="11" xfId="0" applyNumberFormat="1" applyFont="1" applyFill="1" applyBorder="1" applyAlignment="1" applyProtection="1">
      <alignment horizontal="center" vertical="center" wrapText="1"/>
    </xf>
    <xf numFmtId="177" fontId="4" fillId="0" borderId="10" xfId="0" applyNumberFormat="1" applyFont="1" applyFill="1" applyBorder="1" applyAlignment="1" applyProtection="1">
      <alignment horizontal="center" vertical="center" wrapText="1"/>
    </xf>
    <xf numFmtId="49" fontId="11" fillId="0" borderId="0" xfId="0" applyNumberFormat="1" applyFont="1" applyAlignment="1">
      <alignment horizontal="center" vertical="center" wrapText="1"/>
    </xf>
    <xf numFmtId="49" fontId="2" fillId="0" borderId="31" xfId="0" applyNumberFormat="1" applyFont="1" applyBorder="1" applyAlignment="1">
      <alignment horizontal="center" vertical="center" wrapText="1"/>
    </xf>
    <xf numFmtId="49" fontId="2" fillId="0" borderId="31" xfId="0" applyNumberFormat="1" applyFont="1" applyBorder="1" applyAlignment="1">
      <alignment horizontal="center" vertical="center"/>
    </xf>
    <xf numFmtId="0" fontId="35" fillId="0" borderId="10" xfId="42" applyFont="1" applyBorder="1" applyAlignment="1">
      <alignment horizontal="center" vertical="center" wrapText="1"/>
    </xf>
    <xf numFmtId="0" fontId="35" fillId="0" borderId="21" xfId="42" applyFont="1" applyBorder="1" applyAlignment="1">
      <alignment horizontal="center" vertical="center" wrapText="1"/>
    </xf>
    <xf numFmtId="0" fontId="37" fillId="19" borderId="10" xfId="42" applyFont="1" applyFill="1" applyBorder="1" applyAlignment="1">
      <alignment horizontal="center" vertical="center" wrapText="1"/>
    </xf>
    <xf numFmtId="0" fontId="37" fillId="19" borderId="21" xfId="42" applyFont="1" applyFill="1" applyBorder="1" applyAlignment="1">
      <alignment horizontal="center" vertical="center" wrapText="1"/>
    </xf>
    <xf numFmtId="0" fontId="37" fillId="19" borderId="10" xfId="0" applyNumberFormat="1" applyFont="1" applyFill="1" applyBorder="1" applyAlignment="1">
      <alignment horizontal="center" vertical="center" wrapText="1"/>
    </xf>
    <xf numFmtId="0" fontId="37" fillId="0" borderId="10" xfId="42" applyFont="1" applyBorder="1" applyAlignment="1">
      <alignment horizontal="center" vertical="center" wrapText="1"/>
    </xf>
    <xf numFmtId="0" fontId="33" fillId="19" borderId="15" xfId="0" applyNumberFormat="1" applyFont="1" applyFill="1" applyBorder="1" applyAlignment="1">
      <alignment horizontal="center" vertical="center" wrapText="1"/>
    </xf>
    <xf numFmtId="0" fontId="33" fillId="19" borderId="0" xfId="0" applyNumberFormat="1" applyFont="1" applyFill="1" applyBorder="1" applyAlignment="1">
      <alignment horizontal="center" vertical="center" wrapText="1"/>
    </xf>
    <xf numFmtId="0" fontId="33" fillId="19" borderId="24" xfId="0" applyNumberFormat="1" applyFont="1" applyFill="1" applyBorder="1" applyAlignment="1">
      <alignment horizontal="center" vertical="center" wrapText="1"/>
    </xf>
    <xf numFmtId="0" fontId="34" fillId="0" borderId="15" xfId="0" applyNumberFormat="1" applyFont="1" applyBorder="1" applyAlignment="1">
      <alignment horizontal="center" vertical="center"/>
    </xf>
    <xf numFmtId="0" fontId="34" fillId="0" borderId="0" xfId="0" applyNumberFormat="1" applyFont="1" applyBorder="1" applyAlignment="1">
      <alignment horizontal="center" vertical="center"/>
    </xf>
    <xf numFmtId="0" fontId="34" fillId="0" borderId="24" xfId="0" applyNumberFormat="1" applyFont="1" applyBorder="1" applyAlignment="1">
      <alignment horizontal="center" vertical="center"/>
    </xf>
    <xf numFmtId="0" fontId="35" fillId="19" borderId="17" xfId="0" applyNumberFormat="1" applyFont="1" applyFill="1" applyBorder="1" applyAlignment="1">
      <alignment horizontal="left" vertical="center" wrapText="1"/>
    </xf>
    <xf numFmtId="0" fontId="35" fillId="19" borderId="20" xfId="0" applyNumberFormat="1" applyFont="1" applyFill="1" applyBorder="1" applyAlignment="1">
      <alignment horizontal="left" vertical="center" wrapText="1"/>
    </xf>
    <xf numFmtId="0" fontId="35" fillId="19" borderId="30" xfId="0" applyNumberFormat="1" applyFont="1" applyFill="1" applyBorder="1" applyAlignment="1">
      <alignment horizontal="left" vertical="center" wrapText="1"/>
    </xf>
    <xf numFmtId="0" fontId="34" fillId="0" borderId="21" xfId="0" applyNumberFormat="1" applyFont="1" applyBorder="1" applyAlignment="1">
      <alignment horizontal="center" vertical="center" wrapText="1"/>
    </xf>
    <xf numFmtId="0" fontId="34" fillId="0" borderId="59" xfId="0" applyNumberFormat="1" applyFont="1" applyBorder="1" applyAlignment="1">
      <alignment horizontal="center" vertical="center" wrapText="1"/>
    </xf>
    <xf numFmtId="0" fontId="34" fillId="0" borderId="59" xfId="0" applyNumberFormat="1" applyFont="1" applyFill="1" applyBorder="1" applyAlignment="1">
      <alignment horizontal="center" vertical="center"/>
    </xf>
    <xf numFmtId="0" fontId="34" fillId="0" borderId="59" xfId="0" applyNumberFormat="1" applyFont="1" applyBorder="1" applyAlignment="1">
      <alignment vertical="center"/>
    </xf>
    <xf numFmtId="0" fontId="38" fillId="0" borderId="59" xfId="0" applyNumberFormat="1" applyFont="1" applyBorder="1" applyAlignment="1">
      <alignment horizontal="center" vertical="center" wrapText="1"/>
    </xf>
    <xf numFmtId="0" fontId="38" fillId="0" borderId="59" xfId="0" applyNumberFormat="1" applyFont="1" applyFill="1" applyBorder="1" applyAlignment="1">
      <alignment horizontal="center" vertical="center"/>
    </xf>
    <xf numFmtId="0" fontId="35" fillId="0" borderId="56" xfId="0" applyNumberFormat="1" applyFont="1" applyFill="1" applyBorder="1" applyAlignment="1">
      <alignment horizontal="left" vertical="center" wrapText="1"/>
    </xf>
    <xf numFmtId="0" fontId="35" fillId="0" borderId="57" xfId="0" applyNumberFormat="1" applyFont="1" applyFill="1" applyBorder="1" applyAlignment="1">
      <alignment horizontal="left" vertical="center" wrapText="1"/>
    </xf>
    <xf numFmtId="0" fontId="35" fillId="0" borderId="58" xfId="0" applyNumberFormat="1" applyFont="1" applyFill="1" applyBorder="1" applyAlignment="1">
      <alignment horizontal="left" vertical="center" wrapText="1"/>
    </xf>
    <xf numFmtId="0" fontId="39" fillId="19" borderId="59" xfId="0" applyNumberFormat="1" applyFont="1" applyFill="1" applyBorder="1" applyAlignment="1">
      <alignment horizontal="center" vertical="center" wrapText="1"/>
    </xf>
    <xf numFmtId="0" fontId="38" fillId="0" borderId="60" xfId="0" applyNumberFormat="1" applyFont="1" applyFill="1" applyBorder="1" applyAlignment="1">
      <alignment horizontal="center" vertical="center" wrapText="1"/>
    </xf>
    <xf numFmtId="0" fontId="38" fillId="0" borderId="61" xfId="0" applyNumberFormat="1" applyFont="1" applyFill="1" applyBorder="1" applyAlignment="1">
      <alignment horizontal="center" vertical="center" wrapText="1"/>
    </xf>
    <xf numFmtId="0" fontId="38" fillId="0" borderId="62" xfId="0" applyNumberFormat="1" applyFont="1" applyFill="1" applyBorder="1" applyAlignment="1">
      <alignment horizontal="center" vertical="center" wrapText="1"/>
    </xf>
    <xf numFmtId="0" fontId="34" fillId="0" borderId="59" xfId="0" applyNumberFormat="1" applyFont="1" applyFill="1" applyBorder="1" applyAlignment="1">
      <alignment vertical="center" wrapText="1"/>
    </xf>
    <xf numFmtId="0" fontId="34" fillId="0" borderId="56" xfId="0" applyNumberFormat="1" applyFont="1" applyFill="1" applyBorder="1" applyAlignment="1">
      <alignment horizontal="left" vertical="center" wrapText="1"/>
    </xf>
    <xf numFmtId="0" fontId="34" fillId="0" borderId="58" xfId="0" applyNumberFormat="1" applyFont="1" applyFill="1" applyBorder="1" applyAlignment="1">
      <alignment horizontal="left" vertical="center" wrapText="1"/>
    </xf>
    <xf numFmtId="0" fontId="35" fillId="0" borderId="59" xfId="0" applyNumberFormat="1" applyFont="1" applyFill="1" applyBorder="1" applyAlignment="1">
      <alignment horizontal="left" vertical="top" wrapText="1"/>
    </xf>
    <xf numFmtId="0" fontId="35" fillId="0" borderId="10" xfId="0" applyNumberFormat="1" applyFont="1" applyFill="1" applyBorder="1" applyAlignment="1">
      <alignment horizontal="left" vertical="top" wrapText="1"/>
    </xf>
    <xf numFmtId="0" fontId="38" fillId="0" borderId="57" xfId="0" applyNumberFormat="1" applyFont="1" applyBorder="1" applyAlignment="1">
      <alignment horizontal="center" vertical="center" wrapText="1"/>
    </xf>
    <xf numFmtId="0" fontId="38" fillId="0" borderId="58" xfId="0" applyNumberFormat="1" applyFont="1" applyBorder="1" applyAlignment="1">
      <alignment horizontal="center" vertical="center" wrapText="1"/>
    </xf>
    <xf numFmtId="0" fontId="38" fillId="0" borderId="63" xfId="0" applyNumberFormat="1" applyFont="1" applyBorder="1" applyAlignment="1">
      <alignment horizontal="center" vertical="center" wrapText="1"/>
    </xf>
    <xf numFmtId="0" fontId="38" fillId="0" borderId="10" xfId="0" applyNumberFormat="1" applyFont="1" applyBorder="1" applyAlignment="1">
      <alignment horizontal="center" vertical="center" wrapText="1"/>
    </xf>
    <xf numFmtId="0" fontId="38" fillId="0" borderId="59" xfId="0" applyNumberFormat="1" applyFont="1" applyBorder="1" applyAlignment="1">
      <alignment horizontal="left" vertical="center" wrapText="1"/>
    </xf>
    <xf numFmtId="0" fontId="38" fillId="0" borderId="56" xfId="0" applyNumberFormat="1" applyFont="1" applyBorder="1" applyAlignment="1">
      <alignment vertical="center" wrapText="1"/>
    </xf>
    <xf numFmtId="0" fontId="38" fillId="0" borderId="57" xfId="0" applyNumberFormat="1" applyFont="1" applyBorder="1" applyAlignment="1">
      <alignment vertical="center" wrapText="1"/>
    </xf>
    <xf numFmtId="0" fontId="38" fillId="0" borderId="58" xfId="0" applyNumberFormat="1" applyFont="1" applyBorder="1" applyAlignment="1">
      <alignment vertical="center" wrapText="1"/>
    </xf>
    <xf numFmtId="0" fontId="38" fillId="0" borderId="59" xfId="0" applyNumberFormat="1" applyFont="1" applyBorder="1" applyAlignment="1">
      <alignment vertical="center" wrapText="1"/>
    </xf>
    <xf numFmtId="0" fontId="38" fillId="0" borderId="56" xfId="0" applyNumberFormat="1" applyFont="1" applyBorder="1" applyAlignment="1">
      <alignment horizontal="left" vertical="center" wrapText="1"/>
    </xf>
    <xf numFmtId="0" fontId="38" fillId="0" borderId="57" xfId="0" applyNumberFormat="1" applyFont="1" applyBorder="1" applyAlignment="1">
      <alignment horizontal="left" vertical="center" wrapText="1"/>
    </xf>
    <xf numFmtId="0" fontId="38" fillId="0" borderId="58" xfId="0" applyNumberFormat="1" applyFont="1" applyBorder="1" applyAlignment="1">
      <alignment horizontal="left" vertical="center" wrapText="1"/>
    </xf>
  </cellXfs>
  <cellStyles count="44">
    <cellStyle name="20% - Accent1 1" xfId="1"/>
    <cellStyle name="20% - Accent2 1" xfId="2"/>
    <cellStyle name="20% - Accent3 1" xfId="3"/>
    <cellStyle name="20% - Accent4 1" xfId="4"/>
    <cellStyle name="20% - Accent5 1" xfId="5"/>
    <cellStyle name="20% - Accent6 1" xfId="6"/>
    <cellStyle name="40% - Accent1 1" xfId="7"/>
    <cellStyle name="40% - Accent2 1" xfId="8"/>
    <cellStyle name="40% - Accent3 1" xfId="9"/>
    <cellStyle name="40% - Accent4 1" xfId="10"/>
    <cellStyle name="40% - Accent5 1" xfId="11"/>
    <cellStyle name="40% - Accent6 1" xfId="12"/>
    <cellStyle name="60% - Accent1 1" xfId="13"/>
    <cellStyle name="60% - Accent2 1" xfId="14"/>
    <cellStyle name="60% - Accent3 1" xfId="15"/>
    <cellStyle name="60% - Accent4 1" xfId="16"/>
    <cellStyle name="60% - Accent5 1" xfId="17"/>
    <cellStyle name="60% - Accent6 1" xfId="18"/>
    <cellStyle name="Accent1 1" xfId="19"/>
    <cellStyle name="Accent2 1" xfId="20"/>
    <cellStyle name="Accent3 1" xfId="21"/>
    <cellStyle name="Accent4 1" xfId="22"/>
    <cellStyle name="Accent5 1" xfId="23"/>
    <cellStyle name="Accent6 1" xfId="24"/>
    <cellStyle name="Bad 1" xfId="25"/>
    <cellStyle name="Calculation 1" xfId="26"/>
    <cellStyle name="Check Cell 1" xfId="27"/>
    <cellStyle name="Explanatory Text 1" xfId="28"/>
    <cellStyle name="Good 1" xfId="29"/>
    <cellStyle name="Heading 1 1" xfId="30"/>
    <cellStyle name="Heading 2 1" xfId="31"/>
    <cellStyle name="Heading 3 1" xfId="32"/>
    <cellStyle name="Heading 4 1" xfId="33"/>
    <cellStyle name="Input 1" xfId="34"/>
    <cellStyle name="Linked Cell 1" xfId="35"/>
    <cellStyle name="Neutral 1" xfId="36"/>
    <cellStyle name="Note 1" xfId="37"/>
    <cellStyle name="Output 1" xfId="38"/>
    <cellStyle name="Title 1" xfId="39"/>
    <cellStyle name="Total 1" xfId="40"/>
    <cellStyle name="Warning Text 1" xfId="41"/>
    <cellStyle name="常规" xfId="0" builtinId="0"/>
    <cellStyle name="常规 2" xfId="42"/>
    <cellStyle name="常规_3" xfId="4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autoPageBreaks="0" fitToPage="1"/>
  </sheetPr>
  <dimension ref="A1:A9"/>
  <sheetViews>
    <sheetView showGridLines="0" showZeros="0" tabSelected="1" view="pageBreakPreview" zoomScale="60" zoomScaleNormal="100" workbookViewId="0">
      <selection activeCell="J15" sqref="J15"/>
    </sheetView>
  </sheetViews>
  <sheetFormatPr defaultRowHeight="11.25"/>
  <cols>
    <col min="1" max="1" width="163.83203125" customWidth="1"/>
  </cols>
  <sheetData>
    <row r="1" spans="1:1" ht="27.75" customHeight="1">
      <c r="A1" s="112"/>
    </row>
    <row r="3" spans="1:1" ht="63.75" customHeight="1">
      <c r="A3" s="144" t="s">
        <v>535</v>
      </c>
    </row>
    <row r="4" spans="1:1" ht="107.25" customHeight="1">
      <c r="A4" s="4" t="s">
        <v>534</v>
      </c>
    </row>
    <row r="5" spans="1:1" ht="409.6" hidden="1" customHeight="1">
      <c r="A5" s="5"/>
    </row>
    <row r="6" spans="1:1" ht="22.5">
      <c r="A6" s="6"/>
    </row>
    <row r="7" spans="1:1" ht="57" customHeight="1">
      <c r="A7" s="6"/>
    </row>
    <row r="8" spans="1:1" ht="78" customHeight="1"/>
    <row r="9" spans="1:1" ht="82.5" customHeight="1">
      <c r="A9" s="145" t="s">
        <v>536</v>
      </c>
    </row>
  </sheetData>
  <phoneticPr fontId="4" type="noConversion"/>
  <printOptions horizontalCentered="1" verticalCentered="1"/>
  <pageMargins left="0.59027779102325439" right="0.59027779102325439" top="0.59027779102325439" bottom="0.59027779102325439" header="0.59027779102325439" footer="0.39375001192092896"/>
  <pageSetup paperSize="9" scale="56" orientation="landscape" errors="blank" r:id="rId1"/>
  <headerFooter alignWithMargins="0"/>
</worksheet>
</file>

<file path=xl/worksheets/sheet10.xml><?xml version="1.0" encoding="utf-8"?>
<worksheet xmlns="http://schemas.openxmlformats.org/spreadsheetml/2006/main" xmlns:r="http://schemas.openxmlformats.org/officeDocument/2006/relationships">
  <sheetPr>
    <pageSetUpPr autoPageBreaks="0" fitToPage="1"/>
  </sheetPr>
  <dimension ref="A1:H8"/>
  <sheetViews>
    <sheetView showGridLines="0" showZeros="0" view="pageBreakPreview" zoomScale="60" zoomScaleNormal="100" workbookViewId="0">
      <selection activeCell="G26" sqref="G26"/>
    </sheetView>
  </sheetViews>
  <sheetFormatPr defaultRowHeight="11.25"/>
  <cols>
    <col min="1" max="1" width="15.5" customWidth="1"/>
    <col min="2" max="2" width="38.83203125" customWidth="1"/>
    <col min="3" max="8" width="18" customWidth="1"/>
  </cols>
  <sheetData>
    <row r="1" spans="1:8" ht="20.100000000000001" customHeight="1">
      <c r="A1" s="11"/>
      <c r="B1" s="11"/>
      <c r="C1" s="11"/>
      <c r="D1" s="11"/>
      <c r="E1" s="87"/>
      <c r="F1" s="11"/>
      <c r="G1" s="11"/>
      <c r="H1" s="8" t="s">
        <v>230</v>
      </c>
    </row>
    <row r="2" spans="1:8" ht="25.5" customHeight="1">
      <c r="A2" s="146" t="s">
        <v>231</v>
      </c>
      <c r="B2" s="146"/>
      <c r="C2" s="146"/>
      <c r="D2" s="146"/>
      <c r="E2" s="146"/>
      <c r="F2" s="146"/>
      <c r="G2" s="146"/>
      <c r="H2" s="146"/>
    </row>
    <row r="3" spans="1:8" ht="20.100000000000001" customHeight="1">
      <c r="A3" s="193" t="s">
        <v>530</v>
      </c>
      <c r="B3" s="193"/>
      <c r="C3" s="29"/>
      <c r="D3" s="29"/>
      <c r="E3" s="29"/>
      <c r="F3" s="29"/>
      <c r="G3" s="29"/>
      <c r="H3" s="8" t="s">
        <v>2</v>
      </c>
    </row>
    <row r="4" spans="1:8" ht="20.100000000000001" customHeight="1">
      <c r="A4" s="159" t="s">
        <v>232</v>
      </c>
      <c r="B4" s="159" t="s">
        <v>233</v>
      </c>
      <c r="C4" s="151" t="s">
        <v>234</v>
      </c>
      <c r="D4" s="151"/>
      <c r="E4" s="152"/>
      <c r="F4" s="152"/>
      <c r="G4" s="152"/>
      <c r="H4" s="151"/>
    </row>
    <row r="5" spans="1:8" ht="20.100000000000001" customHeight="1">
      <c r="A5" s="159"/>
      <c r="B5" s="159"/>
      <c r="C5" s="222" t="s">
        <v>53</v>
      </c>
      <c r="D5" s="157" t="s">
        <v>161</v>
      </c>
      <c r="E5" s="212" t="s">
        <v>235</v>
      </c>
      <c r="F5" s="213"/>
      <c r="G5" s="214"/>
      <c r="H5" s="221" t="s">
        <v>166</v>
      </c>
    </row>
    <row r="6" spans="1:8" ht="33.75" customHeight="1">
      <c r="A6" s="156"/>
      <c r="B6" s="156"/>
      <c r="C6" s="223"/>
      <c r="D6" s="154"/>
      <c r="E6" s="94" t="s">
        <v>123</v>
      </c>
      <c r="F6" s="95" t="s">
        <v>236</v>
      </c>
      <c r="G6" s="96" t="s">
        <v>237</v>
      </c>
      <c r="H6" s="217"/>
    </row>
    <row r="7" spans="1:8" ht="51.75" customHeight="1">
      <c r="A7" s="115"/>
      <c r="B7" s="115" t="s">
        <v>327</v>
      </c>
      <c r="C7" s="123">
        <v>12.38</v>
      </c>
      <c r="D7" s="123"/>
      <c r="E7" s="123">
        <v>11.52</v>
      </c>
      <c r="F7" s="123"/>
      <c r="G7" s="123">
        <v>11.52</v>
      </c>
      <c r="H7" s="123">
        <v>0.86</v>
      </c>
    </row>
    <row r="8" spans="1:8" ht="51.75" customHeight="1">
      <c r="A8" s="121" t="s">
        <v>274</v>
      </c>
      <c r="B8" s="121" t="s">
        <v>362</v>
      </c>
      <c r="C8" s="124">
        <v>12.38</v>
      </c>
      <c r="D8" s="124"/>
      <c r="E8" s="124">
        <v>11.52</v>
      </c>
      <c r="F8" s="124"/>
      <c r="G8" s="124">
        <v>11.52</v>
      </c>
      <c r="H8" s="124">
        <v>0.86</v>
      </c>
    </row>
  </sheetData>
  <mergeCells count="9">
    <mergeCell ref="A2:H2"/>
    <mergeCell ref="C4:H4"/>
    <mergeCell ref="H5:H6"/>
    <mergeCell ref="A4:A6"/>
    <mergeCell ref="B4:B6"/>
    <mergeCell ref="C5:C6"/>
    <mergeCell ref="D5:D6"/>
    <mergeCell ref="E5:G5"/>
    <mergeCell ref="A3:B3"/>
  </mergeCells>
  <phoneticPr fontId="4" type="noConversion"/>
  <printOptions horizontalCentered="1"/>
  <pageMargins left="0.59027779102325439" right="0.59027779102325439" top="0.59027779102325439" bottom="0.59027779102325439" header="0.59027779102325439" footer="0.39375001192092896"/>
  <pageSetup paperSize="9" fitToHeight="100" orientation="landscape" errors="blank" r:id="rId1"/>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sheetPr>
    <pageSetUpPr autoPageBreaks="0" fitToPage="1"/>
  </sheetPr>
  <dimension ref="A1:H16"/>
  <sheetViews>
    <sheetView showGridLines="0" showZeros="0" view="pageBreakPreview" zoomScale="60" zoomScaleNormal="100" workbookViewId="0">
      <selection activeCell="A3" sqref="A3:E3"/>
    </sheetView>
  </sheetViews>
  <sheetFormatPr defaultRowHeight="11.25"/>
  <cols>
    <col min="1" max="3" width="5.6640625" customWidth="1"/>
    <col min="4" max="4" width="17" customWidth="1"/>
    <col min="5" max="5" width="92.33203125" customWidth="1"/>
    <col min="6" max="8" width="18.1640625" customWidth="1"/>
    <col min="9" max="245" width="10.6640625" customWidth="1"/>
  </cols>
  <sheetData>
    <row r="1" spans="1:8" ht="20.100000000000001" customHeight="1">
      <c r="A1" s="26"/>
      <c r="B1" s="27"/>
      <c r="C1" s="27"/>
      <c r="D1" s="27"/>
      <c r="E1" s="27"/>
      <c r="F1" s="27"/>
      <c r="G1" s="27"/>
      <c r="H1" s="91" t="s">
        <v>238</v>
      </c>
    </row>
    <row r="2" spans="1:8" ht="20.100000000000001" customHeight="1">
      <c r="A2" s="146" t="s">
        <v>363</v>
      </c>
      <c r="B2" s="146"/>
      <c r="C2" s="146"/>
      <c r="D2" s="146"/>
      <c r="E2" s="146"/>
      <c r="F2" s="146"/>
      <c r="G2" s="146"/>
      <c r="H2" s="146"/>
    </row>
    <row r="3" spans="1:8" ht="20.100000000000001" customHeight="1">
      <c r="A3" s="166" t="s">
        <v>530</v>
      </c>
      <c r="B3" s="166"/>
      <c r="C3" s="166"/>
      <c r="D3" s="166"/>
      <c r="E3" s="166"/>
      <c r="F3" s="76"/>
      <c r="G3" s="76"/>
      <c r="H3" s="8" t="s">
        <v>2</v>
      </c>
    </row>
    <row r="4" spans="1:8" ht="20.100000000000001" customHeight="1">
      <c r="A4" s="160" t="s">
        <v>52</v>
      </c>
      <c r="B4" s="161"/>
      <c r="C4" s="161"/>
      <c r="D4" s="161"/>
      <c r="E4" s="162"/>
      <c r="F4" s="227" t="s">
        <v>239</v>
      </c>
      <c r="G4" s="151"/>
      <c r="H4" s="151"/>
    </row>
    <row r="5" spans="1:8" ht="20.100000000000001" customHeight="1">
      <c r="A5" s="160" t="s">
        <v>61</v>
      </c>
      <c r="B5" s="161"/>
      <c r="C5" s="162"/>
      <c r="D5" s="228" t="s">
        <v>62</v>
      </c>
      <c r="E5" s="157" t="s">
        <v>74</v>
      </c>
      <c r="F5" s="153" t="s">
        <v>53</v>
      </c>
      <c r="G5" s="153" t="s">
        <v>70</v>
      </c>
      <c r="H5" s="151" t="s">
        <v>71</v>
      </c>
    </row>
    <row r="6" spans="1:8" ht="20.100000000000001" customHeight="1">
      <c r="A6" s="32" t="s">
        <v>64</v>
      </c>
      <c r="B6" s="31" t="s">
        <v>65</v>
      </c>
      <c r="C6" s="33" t="s">
        <v>66</v>
      </c>
      <c r="D6" s="229"/>
      <c r="E6" s="156"/>
      <c r="F6" s="154"/>
      <c r="G6" s="154"/>
      <c r="H6" s="152"/>
    </row>
    <row r="7" spans="1:8" ht="20.100000000000001" customHeight="1">
      <c r="A7" s="34" t="s">
        <v>67</v>
      </c>
      <c r="B7" s="34" t="s">
        <v>67</v>
      </c>
      <c r="C7" s="34" t="s">
        <v>67</v>
      </c>
      <c r="D7" s="34" t="s">
        <v>67</v>
      </c>
      <c r="E7" s="34" t="s">
        <v>67</v>
      </c>
      <c r="F7" s="99">
        <f t="shared" ref="F7:F15" si="0">SUM(G7:H7)</f>
        <v>0</v>
      </c>
      <c r="G7" s="100" t="s">
        <v>67</v>
      </c>
      <c r="H7" s="99" t="s">
        <v>67</v>
      </c>
    </row>
    <row r="8" spans="1:8" ht="20.100000000000001" customHeight="1">
      <c r="A8" s="34" t="s">
        <v>67</v>
      </c>
      <c r="B8" s="34" t="s">
        <v>67</v>
      </c>
      <c r="C8" s="34" t="s">
        <v>67</v>
      </c>
      <c r="D8" s="34" t="s">
        <v>67</v>
      </c>
      <c r="E8" s="34" t="s">
        <v>67</v>
      </c>
      <c r="F8" s="99">
        <f t="shared" si="0"/>
        <v>0</v>
      </c>
      <c r="G8" s="100" t="s">
        <v>67</v>
      </c>
      <c r="H8" s="99" t="s">
        <v>67</v>
      </c>
    </row>
    <row r="9" spans="1:8" ht="20.100000000000001" customHeight="1">
      <c r="A9" s="34" t="s">
        <v>67</v>
      </c>
      <c r="B9" s="34" t="s">
        <v>67</v>
      </c>
      <c r="C9" s="34" t="s">
        <v>67</v>
      </c>
      <c r="D9" s="34" t="s">
        <v>67</v>
      </c>
      <c r="E9" s="34" t="s">
        <v>67</v>
      </c>
      <c r="F9" s="99">
        <f t="shared" si="0"/>
        <v>0</v>
      </c>
      <c r="G9" s="100" t="s">
        <v>67</v>
      </c>
      <c r="H9" s="99" t="s">
        <v>67</v>
      </c>
    </row>
    <row r="10" spans="1:8" ht="20.100000000000001" customHeight="1">
      <c r="A10" s="34" t="s">
        <v>67</v>
      </c>
      <c r="B10" s="34" t="s">
        <v>67</v>
      </c>
      <c r="C10" s="34" t="s">
        <v>67</v>
      </c>
      <c r="D10" s="34" t="s">
        <v>67</v>
      </c>
      <c r="E10" s="34" t="s">
        <v>67</v>
      </c>
      <c r="F10" s="99">
        <f t="shared" si="0"/>
        <v>0</v>
      </c>
      <c r="G10" s="100" t="s">
        <v>67</v>
      </c>
      <c r="H10" s="99" t="s">
        <v>67</v>
      </c>
    </row>
    <row r="11" spans="1:8" ht="20.100000000000001" customHeight="1">
      <c r="A11" s="34" t="s">
        <v>67</v>
      </c>
      <c r="B11" s="34" t="s">
        <v>67</v>
      </c>
      <c r="C11" s="34" t="s">
        <v>67</v>
      </c>
      <c r="D11" s="34" t="s">
        <v>67</v>
      </c>
      <c r="E11" s="34" t="s">
        <v>67</v>
      </c>
      <c r="F11" s="99">
        <f t="shared" si="0"/>
        <v>0</v>
      </c>
      <c r="G11" s="100" t="s">
        <v>67</v>
      </c>
      <c r="H11" s="99" t="s">
        <v>67</v>
      </c>
    </row>
    <row r="12" spans="1:8" ht="20.100000000000001" customHeight="1">
      <c r="A12" s="34" t="s">
        <v>67</v>
      </c>
      <c r="B12" s="34" t="s">
        <v>67</v>
      </c>
      <c r="C12" s="34" t="s">
        <v>67</v>
      </c>
      <c r="D12" s="34" t="s">
        <v>67</v>
      </c>
      <c r="E12" s="34" t="s">
        <v>67</v>
      </c>
      <c r="F12" s="99">
        <f t="shared" si="0"/>
        <v>0</v>
      </c>
      <c r="G12" s="100" t="s">
        <v>67</v>
      </c>
      <c r="H12" s="99" t="s">
        <v>67</v>
      </c>
    </row>
    <row r="13" spans="1:8" ht="20.100000000000001" customHeight="1">
      <c r="A13" s="34" t="s">
        <v>67</v>
      </c>
      <c r="B13" s="34" t="s">
        <v>67</v>
      </c>
      <c r="C13" s="34" t="s">
        <v>67</v>
      </c>
      <c r="D13" s="34" t="s">
        <v>67</v>
      </c>
      <c r="E13" s="34" t="s">
        <v>67</v>
      </c>
      <c r="F13" s="99">
        <f t="shared" si="0"/>
        <v>0</v>
      </c>
      <c r="G13" s="100" t="s">
        <v>67</v>
      </c>
      <c r="H13" s="99" t="s">
        <v>67</v>
      </c>
    </row>
    <row r="14" spans="1:8" ht="20.100000000000001" customHeight="1">
      <c r="A14" s="34" t="s">
        <v>67</v>
      </c>
      <c r="B14" s="34" t="s">
        <v>67</v>
      </c>
      <c r="C14" s="34" t="s">
        <v>67</v>
      </c>
      <c r="D14" s="34" t="s">
        <v>67</v>
      </c>
      <c r="E14" s="34" t="s">
        <v>67</v>
      </c>
      <c r="F14" s="99">
        <f t="shared" si="0"/>
        <v>0</v>
      </c>
      <c r="G14" s="100" t="s">
        <v>67</v>
      </c>
      <c r="H14" s="99" t="s">
        <v>67</v>
      </c>
    </row>
    <row r="15" spans="1:8" ht="20.100000000000001" customHeight="1">
      <c r="A15" s="34" t="s">
        <v>67</v>
      </c>
      <c r="B15" s="34" t="s">
        <v>67</v>
      </c>
      <c r="C15" s="34" t="s">
        <v>67</v>
      </c>
      <c r="D15" s="34" t="s">
        <v>67</v>
      </c>
      <c r="E15" s="34" t="s">
        <v>67</v>
      </c>
      <c r="F15" s="99">
        <f t="shared" si="0"/>
        <v>0</v>
      </c>
      <c r="G15" s="100" t="s">
        <v>67</v>
      </c>
      <c r="H15" s="99" t="s">
        <v>67</v>
      </c>
    </row>
    <row r="16" spans="1:8" ht="36" customHeight="1">
      <c r="A16" s="224" t="s">
        <v>364</v>
      </c>
      <c r="B16" s="225"/>
      <c r="C16" s="225"/>
      <c r="D16" s="225"/>
      <c r="E16" s="225"/>
      <c r="F16" s="225"/>
      <c r="G16" s="225"/>
      <c r="H16" s="226"/>
    </row>
  </sheetData>
  <mergeCells count="11">
    <mergeCell ref="A16:H16"/>
    <mergeCell ref="F4:H4"/>
    <mergeCell ref="H5:H6"/>
    <mergeCell ref="A2:H2"/>
    <mergeCell ref="D5:D6"/>
    <mergeCell ref="E5:E6"/>
    <mergeCell ref="G5:G6"/>
    <mergeCell ref="F5:F6"/>
    <mergeCell ref="A4:E4"/>
    <mergeCell ref="A5:C5"/>
    <mergeCell ref="A3:E3"/>
  </mergeCells>
  <phoneticPr fontId="4" type="noConversion"/>
  <printOptions horizontalCentered="1"/>
  <pageMargins left="0.59027779102325439" right="0.59027779102325439" top="0.59027779102325439" bottom="0.59027779102325439" header="0.59027779102325439" footer="0.39375001192092896"/>
  <pageSetup paperSize="9" scale="91" fitToHeight="1000" orientation="landscape" errors="blank" r:id="rId1"/>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sheetPr>
    <pageSetUpPr autoPageBreaks="0" fitToPage="1"/>
  </sheetPr>
  <dimension ref="A1:H16"/>
  <sheetViews>
    <sheetView showGridLines="0" showZeros="0" workbookViewId="0">
      <selection activeCell="A3" sqref="A3:B3"/>
    </sheetView>
  </sheetViews>
  <sheetFormatPr defaultRowHeight="11.25"/>
  <cols>
    <col min="1" max="1" width="15.5" customWidth="1"/>
    <col min="2" max="2" width="38.83203125" customWidth="1"/>
    <col min="3" max="8" width="18" customWidth="1"/>
  </cols>
  <sheetData>
    <row r="1" spans="1:8" ht="20.100000000000001" customHeight="1">
      <c r="A1" s="11"/>
      <c r="B1" s="11"/>
      <c r="C1" s="11"/>
      <c r="D1" s="11"/>
      <c r="E1" s="87"/>
      <c r="F1" s="11"/>
      <c r="G1" s="11"/>
      <c r="H1" s="8" t="s">
        <v>240</v>
      </c>
    </row>
    <row r="2" spans="1:8" ht="25.5" customHeight="1">
      <c r="A2" s="146" t="s">
        <v>241</v>
      </c>
      <c r="B2" s="146"/>
      <c r="C2" s="146"/>
      <c r="D2" s="146"/>
      <c r="E2" s="146"/>
      <c r="F2" s="146"/>
      <c r="G2" s="146"/>
      <c r="H2" s="146"/>
    </row>
    <row r="3" spans="1:8" ht="20.100000000000001" customHeight="1">
      <c r="A3" s="193" t="s">
        <v>530</v>
      </c>
      <c r="B3" s="193"/>
      <c r="C3" s="29"/>
      <c r="D3" s="29"/>
      <c r="E3" s="29"/>
      <c r="F3" s="29"/>
      <c r="G3" s="29"/>
      <c r="H3" s="8" t="s">
        <v>2</v>
      </c>
    </row>
    <row r="4" spans="1:8" ht="20.100000000000001" customHeight="1">
      <c r="A4" s="159" t="s">
        <v>232</v>
      </c>
      <c r="B4" s="159" t="s">
        <v>233</v>
      </c>
      <c r="C4" s="151" t="s">
        <v>234</v>
      </c>
      <c r="D4" s="151"/>
      <c r="E4" s="152"/>
      <c r="F4" s="152"/>
      <c r="G4" s="152"/>
      <c r="H4" s="151"/>
    </row>
    <row r="5" spans="1:8" ht="20.100000000000001" customHeight="1">
      <c r="A5" s="159"/>
      <c r="B5" s="159"/>
      <c r="C5" s="222" t="s">
        <v>53</v>
      </c>
      <c r="D5" s="157" t="s">
        <v>161</v>
      </c>
      <c r="E5" s="212" t="s">
        <v>235</v>
      </c>
      <c r="F5" s="213"/>
      <c r="G5" s="214"/>
      <c r="H5" s="221" t="s">
        <v>166</v>
      </c>
    </row>
    <row r="6" spans="1:8" ht="33.75" customHeight="1">
      <c r="A6" s="156"/>
      <c r="B6" s="156"/>
      <c r="C6" s="223"/>
      <c r="D6" s="154"/>
      <c r="E6" s="94" t="s">
        <v>123</v>
      </c>
      <c r="F6" s="95" t="s">
        <v>236</v>
      </c>
      <c r="G6" s="96" t="s">
        <v>237</v>
      </c>
      <c r="H6" s="217"/>
    </row>
    <row r="7" spans="1:8" ht="20.100000000000001" customHeight="1">
      <c r="A7" s="34" t="s">
        <v>67</v>
      </c>
      <c r="B7" s="34" t="s">
        <v>67</v>
      </c>
      <c r="C7" s="88"/>
      <c r="D7" s="89" t="s">
        <v>67</v>
      </c>
      <c r="E7" s="89"/>
      <c r="F7" s="89" t="s">
        <v>67</v>
      </c>
      <c r="G7" s="97" t="s">
        <v>67</v>
      </c>
      <c r="H7" s="98" t="s">
        <v>67</v>
      </c>
    </row>
    <row r="8" spans="1:8" ht="20.100000000000001" customHeight="1">
      <c r="A8" s="34" t="s">
        <v>67</v>
      </c>
      <c r="B8" s="34" t="s">
        <v>67</v>
      </c>
      <c r="C8" s="88"/>
      <c r="D8" s="89" t="s">
        <v>67</v>
      </c>
      <c r="E8" s="89"/>
      <c r="F8" s="89" t="s">
        <v>67</v>
      </c>
      <c r="G8" s="97" t="s">
        <v>67</v>
      </c>
      <c r="H8" s="98" t="s">
        <v>67</v>
      </c>
    </row>
    <row r="9" spans="1:8" ht="20.100000000000001" customHeight="1">
      <c r="A9" s="34" t="s">
        <v>67</v>
      </c>
      <c r="B9" s="34" t="s">
        <v>67</v>
      </c>
      <c r="C9" s="88"/>
      <c r="D9" s="89" t="s">
        <v>67</v>
      </c>
      <c r="E9" s="89"/>
      <c r="F9" s="89" t="s">
        <v>67</v>
      </c>
      <c r="G9" s="97" t="s">
        <v>67</v>
      </c>
      <c r="H9" s="98" t="s">
        <v>67</v>
      </c>
    </row>
    <row r="10" spans="1:8" ht="20.100000000000001" customHeight="1">
      <c r="A10" s="34" t="s">
        <v>67</v>
      </c>
      <c r="B10" s="34" t="s">
        <v>67</v>
      </c>
      <c r="C10" s="88"/>
      <c r="D10" s="89" t="s">
        <v>67</v>
      </c>
      <c r="E10" s="89"/>
      <c r="F10" s="89" t="s">
        <v>67</v>
      </c>
      <c r="G10" s="97" t="s">
        <v>67</v>
      </c>
      <c r="H10" s="98" t="s">
        <v>67</v>
      </c>
    </row>
    <row r="11" spans="1:8" ht="20.100000000000001" customHeight="1">
      <c r="A11" s="34" t="s">
        <v>67</v>
      </c>
      <c r="B11" s="34" t="s">
        <v>67</v>
      </c>
      <c r="C11" s="88"/>
      <c r="D11" s="89" t="s">
        <v>67</v>
      </c>
      <c r="E11" s="89"/>
      <c r="F11" s="89" t="s">
        <v>67</v>
      </c>
      <c r="G11" s="97" t="s">
        <v>67</v>
      </c>
      <c r="H11" s="98" t="s">
        <v>67</v>
      </c>
    </row>
    <row r="12" spans="1:8" ht="20.100000000000001" customHeight="1">
      <c r="A12" s="34" t="s">
        <v>67</v>
      </c>
      <c r="B12" s="34" t="s">
        <v>67</v>
      </c>
      <c r="C12" s="88"/>
      <c r="D12" s="89" t="s">
        <v>67</v>
      </c>
      <c r="E12" s="89"/>
      <c r="F12" s="89" t="s">
        <v>67</v>
      </c>
      <c r="G12" s="97" t="s">
        <v>67</v>
      </c>
      <c r="H12" s="98" t="s">
        <v>67</v>
      </c>
    </row>
    <row r="13" spans="1:8" ht="20.100000000000001" customHeight="1">
      <c r="A13" s="34" t="s">
        <v>67</v>
      </c>
      <c r="B13" s="34" t="s">
        <v>67</v>
      </c>
      <c r="C13" s="88"/>
      <c r="D13" s="89" t="s">
        <v>67</v>
      </c>
      <c r="E13" s="89"/>
      <c r="F13" s="89" t="s">
        <v>67</v>
      </c>
      <c r="G13" s="97" t="s">
        <v>67</v>
      </c>
      <c r="H13" s="98" t="s">
        <v>67</v>
      </c>
    </row>
    <row r="14" spans="1:8" ht="20.100000000000001" customHeight="1">
      <c r="A14" s="34" t="s">
        <v>67</v>
      </c>
      <c r="B14" s="34" t="s">
        <v>67</v>
      </c>
      <c r="C14" s="88"/>
      <c r="D14" s="89" t="s">
        <v>67</v>
      </c>
      <c r="E14" s="89"/>
      <c r="F14" s="89" t="s">
        <v>67</v>
      </c>
      <c r="G14" s="97" t="s">
        <v>67</v>
      </c>
      <c r="H14" s="98" t="s">
        <v>67</v>
      </c>
    </row>
    <row r="15" spans="1:8" ht="20.100000000000001" customHeight="1">
      <c r="A15" s="34" t="s">
        <v>67</v>
      </c>
      <c r="B15" s="34" t="s">
        <v>67</v>
      </c>
      <c r="C15" s="88"/>
      <c r="D15" s="89" t="s">
        <v>67</v>
      </c>
      <c r="E15" s="89"/>
      <c r="F15" s="89" t="s">
        <v>67</v>
      </c>
      <c r="G15" s="97" t="s">
        <v>67</v>
      </c>
      <c r="H15" s="98" t="s">
        <v>67</v>
      </c>
    </row>
    <row r="16" spans="1:8" ht="20.100000000000001" customHeight="1">
      <c r="A16" s="230" t="s">
        <v>364</v>
      </c>
      <c r="B16" s="231"/>
      <c r="C16" s="231"/>
      <c r="D16" s="231"/>
      <c r="E16" s="231"/>
      <c r="F16" s="231"/>
      <c r="G16" s="231"/>
      <c r="H16" s="232"/>
    </row>
  </sheetData>
  <mergeCells count="10">
    <mergeCell ref="A16:H16"/>
    <mergeCell ref="A2:H2"/>
    <mergeCell ref="C4:H4"/>
    <mergeCell ref="H5:H6"/>
    <mergeCell ref="A4:A6"/>
    <mergeCell ref="B4:B6"/>
    <mergeCell ref="C5:C6"/>
    <mergeCell ref="D5:D6"/>
    <mergeCell ref="E5:G5"/>
    <mergeCell ref="A3:B3"/>
  </mergeCells>
  <phoneticPr fontId="4" type="noConversion"/>
  <printOptions horizontalCentered="1"/>
  <pageMargins left="0.59027779102325439" right="0.59027779102325439" top="0.59027779102325439" bottom="0.59027779102325439" header="0.59027779102325439" footer="0.39375001192092896"/>
  <pageSetup paperSize="9" fitToHeight="100" orientation="landscape" errors="blank" r:id="rId1"/>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sheetPr>
    <pageSetUpPr autoPageBreaks="0" fitToPage="1"/>
  </sheetPr>
  <dimension ref="A1:H16"/>
  <sheetViews>
    <sheetView showGridLines="0" showZeros="0" view="pageBreakPreview" zoomScale="60" zoomScaleNormal="100" workbookViewId="0">
      <selection activeCell="A3" sqref="A3:E3"/>
    </sheetView>
  </sheetViews>
  <sheetFormatPr defaultRowHeight="11.25"/>
  <cols>
    <col min="1" max="3" width="5.6640625" customWidth="1"/>
    <col min="4" max="4" width="17" customWidth="1"/>
    <col min="5" max="5" width="92.33203125" customWidth="1"/>
    <col min="6" max="8" width="18.1640625" customWidth="1"/>
    <col min="9" max="245" width="10.6640625" customWidth="1"/>
  </cols>
  <sheetData>
    <row r="1" spans="1:8" ht="20.100000000000001" customHeight="1">
      <c r="A1" s="26"/>
      <c r="B1" s="27"/>
      <c r="C1" s="27"/>
      <c r="D1" s="27"/>
      <c r="E1" s="27"/>
      <c r="F1" s="27"/>
      <c r="G1" s="27"/>
      <c r="H1" s="91" t="s">
        <v>242</v>
      </c>
    </row>
    <row r="2" spans="1:8" ht="20.100000000000001" customHeight="1">
      <c r="A2" s="146" t="s">
        <v>365</v>
      </c>
      <c r="B2" s="146"/>
      <c r="C2" s="146"/>
      <c r="D2" s="146"/>
      <c r="E2" s="146"/>
      <c r="F2" s="146"/>
      <c r="G2" s="146"/>
      <c r="H2" s="146"/>
    </row>
    <row r="3" spans="1:8" ht="20.100000000000001" customHeight="1">
      <c r="A3" s="166" t="s">
        <v>530</v>
      </c>
      <c r="B3" s="166"/>
      <c r="C3" s="166"/>
      <c r="D3" s="166"/>
      <c r="E3" s="166"/>
      <c r="F3" s="76"/>
      <c r="G3" s="76"/>
      <c r="H3" s="101" t="s">
        <v>2</v>
      </c>
    </row>
    <row r="4" spans="1:8" ht="20.100000000000001" customHeight="1">
      <c r="A4" s="160" t="s">
        <v>52</v>
      </c>
      <c r="B4" s="161"/>
      <c r="C4" s="161"/>
      <c r="D4" s="161"/>
      <c r="E4" s="162"/>
      <c r="F4" s="227" t="s">
        <v>243</v>
      </c>
      <c r="G4" s="151"/>
      <c r="H4" s="151"/>
    </row>
    <row r="5" spans="1:8" ht="20.100000000000001" customHeight="1">
      <c r="A5" s="160" t="s">
        <v>61</v>
      </c>
      <c r="B5" s="161"/>
      <c r="C5" s="162"/>
      <c r="D5" s="228" t="s">
        <v>62</v>
      </c>
      <c r="E5" s="157" t="s">
        <v>74</v>
      </c>
      <c r="F5" s="153" t="s">
        <v>53</v>
      </c>
      <c r="G5" s="153" t="s">
        <v>70</v>
      </c>
      <c r="H5" s="151" t="s">
        <v>71</v>
      </c>
    </row>
    <row r="6" spans="1:8" ht="20.100000000000001" customHeight="1">
      <c r="A6" s="32" t="s">
        <v>64</v>
      </c>
      <c r="B6" s="31" t="s">
        <v>65</v>
      </c>
      <c r="C6" s="33" t="s">
        <v>66</v>
      </c>
      <c r="D6" s="229"/>
      <c r="E6" s="156"/>
      <c r="F6" s="154"/>
      <c r="G6" s="154"/>
      <c r="H6" s="152"/>
    </row>
    <row r="7" spans="1:8" ht="20.100000000000001" customHeight="1">
      <c r="A7" s="102" t="s">
        <v>67</v>
      </c>
      <c r="B7" s="102" t="s">
        <v>67</v>
      </c>
      <c r="C7" s="102" t="s">
        <v>67</v>
      </c>
      <c r="D7" s="102" t="s">
        <v>67</v>
      </c>
      <c r="E7" s="102" t="s">
        <v>67</v>
      </c>
      <c r="F7" s="103" t="s">
        <v>67</v>
      </c>
      <c r="G7" s="103"/>
      <c r="H7" s="103"/>
    </row>
    <row r="8" spans="1:8" ht="20.100000000000001" customHeight="1">
      <c r="A8" s="102" t="s">
        <v>67</v>
      </c>
      <c r="B8" s="102" t="s">
        <v>67</v>
      </c>
      <c r="C8" s="102" t="s">
        <v>67</v>
      </c>
      <c r="D8" s="102" t="s">
        <v>67</v>
      </c>
      <c r="E8" s="102" t="s">
        <v>67</v>
      </c>
      <c r="F8" s="103" t="s">
        <v>67</v>
      </c>
      <c r="G8" s="103"/>
      <c r="H8" s="103"/>
    </row>
    <row r="9" spans="1:8" ht="20.100000000000001" customHeight="1">
      <c r="A9" s="102" t="s">
        <v>67</v>
      </c>
      <c r="B9" s="102" t="s">
        <v>67</v>
      </c>
      <c r="C9" s="102" t="s">
        <v>67</v>
      </c>
      <c r="D9" s="102" t="s">
        <v>67</v>
      </c>
      <c r="E9" s="102" t="s">
        <v>67</v>
      </c>
      <c r="F9" s="103" t="s">
        <v>67</v>
      </c>
      <c r="G9" s="103"/>
      <c r="H9" s="103"/>
    </row>
    <row r="10" spans="1:8" ht="20.100000000000001" customHeight="1">
      <c r="A10" s="102" t="s">
        <v>67</v>
      </c>
      <c r="B10" s="102" t="s">
        <v>67</v>
      </c>
      <c r="C10" s="102" t="s">
        <v>67</v>
      </c>
      <c r="D10" s="102" t="s">
        <v>67</v>
      </c>
      <c r="E10" s="102" t="s">
        <v>67</v>
      </c>
      <c r="F10" s="103" t="s">
        <v>67</v>
      </c>
      <c r="G10" s="103"/>
      <c r="H10" s="103"/>
    </row>
    <row r="11" spans="1:8" ht="20.100000000000001" customHeight="1">
      <c r="A11" s="102" t="s">
        <v>67</v>
      </c>
      <c r="B11" s="102" t="s">
        <v>67</v>
      </c>
      <c r="C11" s="102" t="s">
        <v>67</v>
      </c>
      <c r="D11" s="102" t="s">
        <v>67</v>
      </c>
      <c r="E11" s="102" t="s">
        <v>67</v>
      </c>
      <c r="F11" s="103" t="s">
        <v>67</v>
      </c>
      <c r="G11" s="103"/>
      <c r="H11" s="103"/>
    </row>
    <row r="12" spans="1:8" ht="20.100000000000001" customHeight="1">
      <c r="A12" s="102" t="s">
        <v>67</v>
      </c>
      <c r="B12" s="102" t="s">
        <v>67</v>
      </c>
      <c r="C12" s="102" t="s">
        <v>67</v>
      </c>
      <c r="D12" s="102" t="s">
        <v>67</v>
      </c>
      <c r="E12" s="102" t="s">
        <v>67</v>
      </c>
      <c r="F12" s="103" t="s">
        <v>67</v>
      </c>
      <c r="G12" s="103"/>
      <c r="H12" s="103"/>
    </row>
    <row r="13" spans="1:8" ht="20.100000000000001" customHeight="1">
      <c r="A13" s="102" t="s">
        <v>67</v>
      </c>
      <c r="B13" s="102" t="s">
        <v>67</v>
      </c>
      <c r="C13" s="102" t="s">
        <v>67</v>
      </c>
      <c r="D13" s="102" t="s">
        <v>67</v>
      </c>
      <c r="E13" s="102" t="s">
        <v>67</v>
      </c>
      <c r="F13" s="103" t="s">
        <v>67</v>
      </c>
      <c r="G13" s="103"/>
      <c r="H13" s="103"/>
    </row>
    <row r="14" spans="1:8" ht="20.100000000000001" customHeight="1">
      <c r="A14" s="102" t="s">
        <v>67</v>
      </c>
      <c r="B14" s="102" t="s">
        <v>67</v>
      </c>
      <c r="C14" s="102" t="s">
        <v>67</v>
      </c>
      <c r="D14" s="102" t="s">
        <v>67</v>
      </c>
      <c r="E14" s="102" t="s">
        <v>67</v>
      </c>
      <c r="F14" s="103" t="s">
        <v>67</v>
      </c>
      <c r="G14" s="103"/>
      <c r="H14" s="103"/>
    </row>
    <row r="15" spans="1:8" ht="20.100000000000001" customHeight="1">
      <c r="A15" s="102" t="s">
        <v>67</v>
      </c>
      <c r="B15" s="102" t="s">
        <v>67</v>
      </c>
      <c r="C15" s="102" t="s">
        <v>67</v>
      </c>
      <c r="D15" s="102" t="s">
        <v>67</v>
      </c>
      <c r="E15" s="102" t="s">
        <v>67</v>
      </c>
      <c r="F15" s="103" t="s">
        <v>67</v>
      </c>
      <c r="G15" s="103"/>
      <c r="H15" s="103"/>
    </row>
    <row r="16" spans="1:8" ht="30.75" customHeight="1">
      <c r="A16" s="233" t="s">
        <v>366</v>
      </c>
      <c r="B16" s="234"/>
      <c r="C16" s="234"/>
      <c r="D16" s="234"/>
      <c r="E16" s="234"/>
      <c r="F16" s="234"/>
      <c r="G16" s="234"/>
      <c r="H16" s="235"/>
    </row>
  </sheetData>
  <mergeCells count="11">
    <mergeCell ref="A16:H16"/>
    <mergeCell ref="F4:H4"/>
    <mergeCell ref="H5:H6"/>
    <mergeCell ref="A2:H2"/>
    <mergeCell ref="D5:D6"/>
    <mergeCell ref="E5:E6"/>
    <mergeCell ref="G5:G6"/>
    <mergeCell ref="F5:F6"/>
    <mergeCell ref="A4:E4"/>
    <mergeCell ref="A5:C5"/>
    <mergeCell ref="A3:E3"/>
  </mergeCells>
  <phoneticPr fontId="4" type="noConversion"/>
  <printOptions horizontalCentered="1"/>
  <pageMargins left="0.59027779102325439" right="0.59027779102325439" top="0.59027779102325439" bottom="0.59027779102325439" header="0.59027779102325439" footer="0.39375001192092896"/>
  <pageSetup paperSize="9" scale="91" fitToHeight="1000" orientation="landscape" errors="blank" r:id="rId1"/>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sheetPr>
    <pageSetUpPr autoPageBreaks="0"/>
  </sheetPr>
  <dimension ref="A1:L21"/>
  <sheetViews>
    <sheetView showGridLines="0" showZeros="0" view="pageBreakPreview" topLeftCell="A13" zoomScale="60" zoomScaleNormal="100" workbookViewId="0">
      <selection activeCell="A3" sqref="A3:E3"/>
    </sheetView>
  </sheetViews>
  <sheetFormatPr defaultRowHeight="11.25"/>
  <cols>
    <col min="1" max="1" width="13.5" style="140" customWidth="1"/>
    <col min="5" max="5" width="45.83203125" customWidth="1"/>
    <col min="6" max="6" width="56.6640625" customWidth="1"/>
    <col min="7" max="7" width="10.1640625" customWidth="1"/>
    <col min="8" max="8" width="10.1640625" style="143" customWidth="1"/>
    <col min="9" max="12" width="10.1640625" customWidth="1"/>
  </cols>
  <sheetData>
    <row r="1" spans="1:12" ht="12">
      <c r="A1" s="104"/>
      <c r="B1" s="104"/>
      <c r="C1" s="104"/>
      <c r="D1" s="104"/>
      <c r="E1" s="104"/>
      <c r="F1" s="104"/>
      <c r="G1" s="104"/>
      <c r="H1" s="141"/>
      <c r="I1" s="104"/>
      <c r="J1" s="104"/>
      <c r="K1" s="104"/>
      <c r="L1" s="104"/>
    </row>
    <row r="2" spans="1:12" ht="20.25">
      <c r="A2" s="253" t="s">
        <v>268</v>
      </c>
      <c r="B2" s="253"/>
      <c r="C2" s="253"/>
      <c r="D2" s="253"/>
      <c r="E2" s="253"/>
      <c r="F2" s="253"/>
      <c r="G2" s="253"/>
      <c r="H2" s="253"/>
      <c r="I2" s="253"/>
      <c r="J2" s="253"/>
      <c r="K2" s="253"/>
      <c r="L2" s="253"/>
    </row>
    <row r="3" spans="1:12" ht="24" customHeight="1">
      <c r="A3" s="243" t="s">
        <v>532</v>
      </c>
      <c r="B3" s="243"/>
      <c r="C3" s="243"/>
      <c r="D3" s="243"/>
      <c r="E3" s="243"/>
      <c r="F3" s="105"/>
      <c r="G3" s="105"/>
      <c r="H3" s="142"/>
      <c r="I3" s="242" t="s">
        <v>2</v>
      </c>
      <c r="J3" s="242"/>
      <c r="K3" s="242"/>
      <c r="L3" s="242"/>
    </row>
    <row r="4" spans="1:12" ht="12">
      <c r="A4" s="254" t="s">
        <v>244</v>
      </c>
      <c r="B4" s="254" t="s">
        <v>245</v>
      </c>
      <c r="C4" s="254"/>
      <c r="D4" s="254"/>
      <c r="E4" s="254" t="s">
        <v>246</v>
      </c>
      <c r="F4" s="254" t="s">
        <v>247</v>
      </c>
      <c r="G4" s="254" t="s">
        <v>248</v>
      </c>
      <c r="H4" s="254" t="s">
        <v>248</v>
      </c>
      <c r="I4" s="254" t="s">
        <v>248</v>
      </c>
      <c r="J4" s="254" t="s">
        <v>248</v>
      </c>
      <c r="K4" s="254" t="s">
        <v>248</v>
      </c>
      <c r="L4" s="254" t="s">
        <v>248</v>
      </c>
    </row>
    <row r="5" spans="1:12" ht="12">
      <c r="A5" s="254"/>
      <c r="B5" s="254" t="s">
        <v>249</v>
      </c>
      <c r="C5" s="254" t="s">
        <v>250</v>
      </c>
      <c r="D5" s="254" t="s">
        <v>251</v>
      </c>
      <c r="E5" s="254"/>
      <c r="F5" s="254"/>
      <c r="G5" s="254" t="s">
        <v>252</v>
      </c>
      <c r="H5" s="254" t="s">
        <v>252</v>
      </c>
      <c r="I5" s="255" t="s">
        <v>253</v>
      </c>
      <c r="J5" s="255" t="s">
        <v>253</v>
      </c>
      <c r="K5" s="255" t="s">
        <v>254</v>
      </c>
      <c r="L5" s="255" t="s">
        <v>254</v>
      </c>
    </row>
    <row r="6" spans="1:12" ht="12">
      <c r="A6" s="254"/>
      <c r="B6" s="254"/>
      <c r="C6" s="254"/>
      <c r="D6" s="254"/>
      <c r="E6" s="254"/>
      <c r="F6" s="254"/>
      <c r="G6" s="106" t="s">
        <v>255</v>
      </c>
      <c r="H6" s="137" t="s">
        <v>256</v>
      </c>
      <c r="I6" s="107" t="s">
        <v>255</v>
      </c>
      <c r="J6" s="107" t="s">
        <v>256</v>
      </c>
      <c r="K6" s="107" t="s">
        <v>255</v>
      </c>
      <c r="L6" s="107" t="s">
        <v>256</v>
      </c>
    </row>
    <row r="7" spans="1:12" ht="22.9" customHeight="1">
      <c r="A7" s="108" t="s">
        <v>53</v>
      </c>
      <c r="B7" s="109">
        <v>154.69</v>
      </c>
      <c r="C7" s="109">
        <v>154.69</v>
      </c>
      <c r="D7" s="109"/>
      <c r="E7" s="108" t="s">
        <v>67</v>
      </c>
      <c r="F7" s="108" t="s">
        <v>67</v>
      </c>
      <c r="G7" s="108" t="s">
        <v>67</v>
      </c>
      <c r="H7" s="111" t="s">
        <v>67</v>
      </c>
      <c r="I7" s="108" t="s">
        <v>67</v>
      </c>
      <c r="J7" s="108" t="s">
        <v>67</v>
      </c>
      <c r="K7" s="108" t="s">
        <v>67</v>
      </c>
      <c r="L7" s="108" t="s">
        <v>67</v>
      </c>
    </row>
    <row r="8" spans="1:12" ht="109.5" customHeight="1">
      <c r="A8" s="139" t="s">
        <v>353</v>
      </c>
      <c r="B8" s="93">
        <v>10</v>
      </c>
      <c r="C8" s="93">
        <v>10</v>
      </c>
      <c r="D8" s="109"/>
      <c r="E8" s="108" t="s">
        <v>450</v>
      </c>
      <c r="F8" s="108" t="s">
        <v>467</v>
      </c>
      <c r="G8" s="108" t="s">
        <v>482</v>
      </c>
      <c r="H8" s="111" t="s">
        <v>492</v>
      </c>
      <c r="I8" s="108" t="s">
        <v>489</v>
      </c>
      <c r="J8" s="108" t="s">
        <v>490</v>
      </c>
      <c r="K8" s="108" t="s">
        <v>491</v>
      </c>
      <c r="L8" s="108" t="s">
        <v>493</v>
      </c>
    </row>
    <row r="9" spans="1:12" ht="131.25" customHeight="1">
      <c r="A9" s="139" t="s">
        <v>507</v>
      </c>
      <c r="B9" s="93">
        <v>5</v>
      </c>
      <c r="C9" s="93">
        <v>5</v>
      </c>
      <c r="D9" s="109"/>
      <c r="E9" s="108" t="s">
        <v>512</v>
      </c>
      <c r="F9" s="108" t="s">
        <v>508</v>
      </c>
      <c r="G9" s="108" t="s">
        <v>527</v>
      </c>
      <c r="H9" s="111" t="s">
        <v>528</v>
      </c>
      <c r="I9" s="108" t="s">
        <v>495</v>
      </c>
      <c r="J9" s="108" t="s">
        <v>490</v>
      </c>
      <c r="K9" s="108" t="s">
        <v>488</v>
      </c>
      <c r="L9" s="108" t="s">
        <v>493</v>
      </c>
    </row>
    <row r="10" spans="1:12" ht="96" customHeight="1">
      <c r="A10" s="139" t="s">
        <v>354</v>
      </c>
      <c r="B10" s="93">
        <v>5</v>
      </c>
      <c r="C10" s="93">
        <v>5</v>
      </c>
      <c r="D10" s="109"/>
      <c r="E10" s="108" t="s">
        <v>470</v>
      </c>
      <c r="F10" s="108" t="s">
        <v>451</v>
      </c>
      <c r="G10" s="108" t="s">
        <v>494</v>
      </c>
      <c r="H10" s="111" t="s">
        <v>493</v>
      </c>
      <c r="I10" s="108" t="s">
        <v>495</v>
      </c>
      <c r="J10" s="108" t="s">
        <v>490</v>
      </c>
      <c r="K10" s="108" t="s">
        <v>488</v>
      </c>
      <c r="L10" s="108" t="s">
        <v>493</v>
      </c>
    </row>
    <row r="11" spans="1:12" ht="51.75" customHeight="1">
      <c r="A11" s="239" t="s">
        <v>509</v>
      </c>
      <c r="B11" s="236">
        <v>45</v>
      </c>
      <c r="C11" s="250">
        <v>45</v>
      </c>
      <c r="D11" s="247"/>
      <c r="E11" s="244" t="s">
        <v>510</v>
      </c>
      <c r="F11" s="244" t="s">
        <v>511</v>
      </c>
      <c r="G11" s="108" t="s">
        <v>485</v>
      </c>
      <c r="H11" s="111" t="s">
        <v>499</v>
      </c>
      <c r="I11" s="108" t="s">
        <v>500</v>
      </c>
      <c r="J11" s="108" t="s">
        <v>490</v>
      </c>
      <c r="K11" s="108" t="s">
        <v>488</v>
      </c>
      <c r="L11" s="108" t="s">
        <v>493</v>
      </c>
    </row>
    <row r="12" spans="1:12" ht="51.75" customHeight="1">
      <c r="A12" s="240"/>
      <c r="B12" s="237"/>
      <c r="C12" s="251"/>
      <c r="D12" s="248"/>
      <c r="E12" s="245"/>
      <c r="F12" s="245"/>
      <c r="G12" s="108" t="s">
        <v>502</v>
      </c>
      <c r="H12" s="111" t="s">
        <v>493</v>
      </c>
      <c r="I12" s="108" t="s">
        <v>501</v>
      </c>
      <c r="J12" s="108" t="s">
        <v>490</v>
      </c>
      <c r="K12" s="108" t="s">
        <v>488</v>
      </c>
      <c r="L12" s="108" t="s">
        <v>493</v>
      </c>
    </row>
    <row r="13" spans="1:12" ht="51.75" customHeight="1">
      <c r="A13" s="240"/>
      <c r="B13" s="237"/>
      <c r="C13" s="251"/>
      <c r="D13" s="248"/>
      <c r="E13" s="245"/>
      <c r="F13" s="245"/>
      <c r="G13" s="108" t="s">
        <v>503</v>
      </c>
      <c r="H13" s="111">
        <v>33</v>
      </c>
      <c r="I13" s="108" t="s">
        <v>504</v>
      </c>
      <c r="J13" s="108" t="s">
        <v>490</v>
      </c>
      <c r="K13" s="108" t="s">
        <v>488</v>
      </c>
      <c r="L13" s="108" t="s">
        <v>493</v>
      </c>
    </row>
    <row r="14" spans="1:12" ht="51.75" customHeight="1">
      <c r="A14" s="240"/>
      <c r="B14" s="237"/>
      <c r="C14" s="251"/>
      <c r="D14" s="248"/>
      <c r="E14" s="245"/>
      <c r="F14" s="245"/>
      <c r="G14" s="108" t="s">
        <v>505</v>
      </c>
      <c r="H14" s="111">
        <v>1</v>
      </c>
      <c r="I14" s="108" t="s">
        <v>506</v>
      </c>
      <c r="J14" s="108" t="s">
        <v>490</v>
      </c>
      <c r="K14" s="108" t="s">
        <v>491</v>
      </c>
      <c r="L14" s="108" t="s">
        <v>493</v>
      </c>
    </row>
    <row r="15" spans="1:12" ht="51.75" customHeight="1">
      <c r="A15" s="241"/>
      <c r="B15" s="238"/>
      <c r="C15" s="252"/>
      <c r="D15" s="249"/>
      <c r="E15" s="246"/>
      <c r="F15" s="246"/>
      <c r="G15" s="108" t="s">
        <v>496</v>
      </c>
      <c r="H15" s="111" t="s">
        <v>497</v>
      </c>
      <c r="I15" s="108" t="s">
        <v>498</v>
      </c>
      <c r="J15" s="108" t="s">
        <v>490</v>
      </c>
      <c r="K15" s="108" t="s">
        <v>488</v>
      </c>
      <c r="L15" s="108" t="s">
        <v>493</v>
      </c>
    </row>
    <row r="16" spans="1:12" ht="108" customHeight="1">
      <c r="A16" s="139" t="s">
        <v>356</v>
      </c>
      <c r="B16" s="93">
        <v>10</v>
      </c>
      <c r="C16" s="93">
        <v>10</v>
      </c>
      <c r="D16" s="109"/>
      <c r="E16" s="108" t="s">
        <v>452</v>
      </c>
      <c r="F16" s="108" t="s">
        <v>472</v>
      </c>
      <c r="G16" s="108" t="s">
        <v>483</v>
      </c>
      <c r="H16" s="111" t="s">
        <v>484</v>
      </c>
      <c r="I16" s="108" t="s">
        <v>486</v>
      </c>
      <c r="J16" s="108" t="s">
        <v>487</v>
      </c>
      <c r="K16" s="108" t="s">
        <v>488</v>
      </c>
      <c r="L16" s="108" t="s">
        <v>516</v>
      </c>
    </row>
    <row r="17" spans="1:12" ht="136.5" customHeight="1">
      <c r="A17" s="139" t="s">
        <v>358</v>
      </c>
      <c r="B17" s="93">
        <v>8</v>
      </c>
      <c r="C17" s="93">
        <v>8</v>
      </c>
      <c r="D17" s="109"/>
      <c r="E17" s="108" t="s">
        <v>455</v>
      </c>
      <c r="F17" s="108" t="s">
        <v>453</v>
      </c>
      <c r="G17" s="108" t="s">
        <v>513</v>
      </c>
      <c r="H17" s="111" t="s">
        <v>493</v>
      </c>
      <c r="I17" s="108" t="s">
        <v>514</v>
      </c>
      <c r="J17" s="108" t="s">
        <v>490</v>
      </c>
      <c r="K17" s="108" t="s">
        <v>515</v>
      </c>
      <c r="L17" s="108" t="s">
        <v>516</v>
      </c>
    </row>
    <row r="18" spans="1:12" ht="90" customHeight="1">
      <c r="A18" s="139" t="s">
        <v>359</v>
      </c>
      <c r="B18" s="93">
        <v>5</v>
      </c>
      <c r="C18" s="93">
        <v>5</v>
      </c>
      <c r="D18" s="109"/>
      <c r="E18" s="108" t="s">
        <v>454</v>
      </c>
      <c r="F18" s="108" t="s">
        <v>457</v>
      </c>
      <c r="G18" s="108" t="s">
        <v>517</v>
      </c>
      <c r="H18" s="111" t="s">
        <v>493</v>
      </c>
      <c r="I18" s="108" t="s">
        <v>518</v>
      </c>
      <c r="J18" s="108" t="s">
        <v>490</v>
      </c>
      <c r="K18" s="108" t="s">
        <v>519</v>
      </c>
      <c r="L18" s="108" t="s">
        <v>516</v>
      </c>
    </row>
    <row r="19" spans="1:12" ht="158.25" customHeight="1">
      <c r="A19" s="139" t="s">
        <v>360</v>
      </c>
      <c r="B19" s="93">
        <v>20</v>
      </c>
      <c r="C19" s="93">
        <v>20</v>
      </c>
      <c r="D19" s="109"/>
      <c r="E19" s="108" t="s">
        <v>477</v>
      </c>
      <c r="F19" s="108" t="s">
        <v>456</v>
      </c>
      <c r="G19" s="108" t="s">
        <v>521</v>
      </c>
      <c r="H19" s="111" t="s">
        <v>497</v>
      </c>
      <c r="I19" s="108" t="s">
        <v>520</v>
      </c>
      <c r="J19" s="108" t="s">
        <v>490</v>
      </c>
      <c r="K19" s="108" t="s">
        <v>488</v>
      </c>
      <c r="L19" s="111" t="s">
        <v>493</v>
      </c>
    </row>
    <row r="20" spans="1:12" ht="87.75" customHeight="1">
      <c r="A20" s="122" t="s">
        <v>448</v>
      </c>
      <c r="B20" s="93">
        <v>41</v>
      </c>
      <c r="C20" s="93">
        <v>41</v>
      </c>
      <c r="D20" s="109"/>
      <c r="E20" s="108" t="s">
        <v>458</v>
      </c>
      <c r="F20" s="108" t="s">
        <v>478</v>
      </c>
      <c r="G20" s="108" t="s">
        <v>522</v>
      </c>
      <c r="H20" s="111" t="s">
        <v>497</v>
      </c>
      <c r="I20" s="108" t="s">
        <v>523</v>
      </c>
      <c r="J20" s="108" t="s">
        <v>490</v>
      </c>
      <c r="K20" s="108" t="s">
        <v>488</v>
      </c>
      <c r="L20" s="108" t="s">
        <v>516</v>
      </c>
    </row>
    <row r="21" spans="1:12" ht="123" customHeight="1">
      <c r="A21" s="108" t="s">
        <v>461</v>
      </c>
      <c r="B21" s="109">
        <v>5.69</v>
      </c>
      <c r="C21" s="109">
        <v>5.69</v>
      </c>
      <c r="D21" s="109"/>
      <c r="E21" s="108" t="s">
        <v>459</v>
      </c>
      <c r="F21" s="108" t="s">
        <v>460</v>
      </c>
      <c r="G21" s="108" t="s">
        <v>524</v>
      </c>
      <c r="H21" s="111" t="s">
        <v>497</v>
      </c>
      <c r="I21" s="108" t="s">
        <v>525</v>
      </c>
      <c r="J21" s="108" t="s">
        <v>490</v>
      </c>
      <c r="K21" s="108" t="s">
        <v>526</v>
      </c>
      <c r="L21" s="108" t="s">
        <v>493</v>
      </c>
    </row>
  </sheetData>
  <mergeCells count="20">
    <mergeCell ref="A2:L2"/>
    <mergeCell ref="G4:L4"/>
    <mergeCell ref="G5:H5"/>
    <mergeCell ref="I5:J5"/>
    <mergeCell ref="K5:L5"/>
    <mergeCell ref="A4:A6"/>
    <mergeCell ref="B4:D4"/>
    <mergeCell ref="B5:B6"/>
    <mergeCell ref="C5:C6"/>
    <mergeCell ref="D5:D6"/>
    <mergeCell ref="E4:E6"/>
    <mergeCell ref="F4:F6"/>
    <mergeCell ref="B11:B15"/>
    <mergeCell ref="A11:A15"/>
    <mergeCell ref="I3:L3"/>
    <mergeCell ref="A3:E3"/>
    <mergeCell ref="F11:F15"/>
    <mergeCell ref="E11:E15"/>
    <mergeCell ref="D11:D15"/>
    <mergeCell ref="C11:C15"/>
  </mergeCells>
  <phoneticPr fontId="4" type="noConversion"/>
  <pageMargins left="0.70866141732283472" right="0.70866141732283472" top="0.74803149606299213" bottom="0.74803149606299213" header="0.31496062992125984" footer="0.31496062992125984"/>
  <pageSetup paperSize="9" scale="79" fitToHeight="1000" orientation="landscape" errors="blank" r:id="rId1"/>
  <rowBreaks count="1" manualBreakCount="1">
    <brk id="10" max="16383" man="1"/>
  </rowBreaks>
</worksheet>
</file>

<file path=xl/worksheets/sheet15.xml><?xml version="1.0" encoding="utf-8"?>
<worksheet xmlns="http://schemas.openxmlformats.org/spreadsheetml/2006/main" xmlns:r="http://schemas.openxmlformats.org/officeDocument/2006/relationships">
  <dimension ref="A1:K54"/>
  <sheetViews>
    <sheetView topLeftCell="A19" zoomScaleNormal="100" workbookViewId="0">
      <selection activeCell="N28" sqref="N28"/>
    </sheetView>
  </sheetViews>
  <sheetFormatPr defaultRowHeight="11.25"/>
  <cols>
    <col min="1" max="1" width="9.83203125" customWidth="1"/>
    <col min="2" max="2" width="10" customWidth="1"/>
    <col min="3" max="3" width="22.33203125" customWidth="1"/>
    <col min="4" max="4" width="14" customWidth="1"/>
    <col min="5" max="5" width="22.33203125" customWidth="1"/>
    <col min="6" max="7" width="11.33203125" customWidth="1"/>
    <col min="8" max="8" width="16.5" customWidth="1"/>
    <col min="9" max="11" width="10.6640625" customWidth="1"/>
  </cols>
  <sheetData>
    <row r="1" spans="1:11" ht="22.5">
      <c r="A1" s="262" t="s">
        <v>257</v>
      </c>
      <c r="B1" s="263"/>
      <c r="C1" s="263"/>
      <c r="D1" s="263"/>
      <c r="E1" s="263"/>
      <c r="F1" s="263"/>
      <c r="G1" s="263"/>
      <c r="H1" s="263"/>
      <c r="I1" s="263"/>
      <c r="J1" s="263"/>
      <c r="K1" s="264"/>
    </row>
    <row r="2" spans="1:11" ht="13.5">
      <c r="A2" s="265" t="s">
        <v>367</v>
      </c>
      <c r="B2" s="266"/>
      <c r="C2" s="266"/>
      <c r="D2" s="266"/>
      <c r="E2" s="266"/>
      <c r="F2" s="266"/>
      <c r="G2" s="266"/>
      <c r="H2" s="266"/>
      <c r="I2" s="266"/>
      <c r="J2" s="266"/>
      <c r="K2" s="267"/>
    </row>
    <row r="3" spans="1:11" ht="37.5" customHeight="1">
      <c r="A3" s="268" t="s">
        <v>533</v>
      </c>
      <c r="B3" s="269"/>
      <c r="C3" s="269"/>
      <c r="D3" s="269"/>
      <c r="E3" s="269"/>
      <c r="F3" s="269"/>
      <c r="G3" s="269"/>
      <c r="H3" s="269"/>
      <c r="I3" s="269"/>
      <c r="J3" s="269"/>
      <c r="K3" s="270"/>
    </row>
    <row r="4" spans="1:11" ht="33" customHeight="1">
      <c r="A4" s="256" t="s">
        <v>449</v>
      </c>
      <c r="B4" s="256"/>
      <c r="C4" s="258" t="s">
        <v>368</v>
      </c>
      <c r="D4" s="260" t="s">
        <v>70</v>
      </c>
      <c r="E4" s="260"/>
      <c r="F4" s="260"/>
      <c r="G4" s="260"/>
      <c r="H4" s="261" t="s">
        <v>71</v>
      </c>
      <c r="I4" s="261"/>
      <c r="J4" s="261"/>
      <c r="K4" s="261"/>
    </row>
    <row r="5" spans="1:11" ht="33" customHeight="1">
      <c r="A5" s="257"/>
      <c r="B5" s="257"/>
      <c r="C5" s="259"/>
      <c r="D5" s="125" t="s">
        <v>53</v>
      </c>
      <c r="E5" s="125" t="s">
        <v>250</v>
      </c>
      <c r="F5" s="125" t="s">
        <v>369</v>
      </c>
      <c r="G5" s="125" t="s">
        <v>370</v>
      </c>
      <c r="H5" s="125" t="s">
        <v>53</v>
      </c>
      <c r="I5" s="125" t="s">
        <v>250</v>
      </c>
      <c r="J5" s="125" t="s">
        <v>369</v>
      </c>
      <c r="K5" s="125" t="s">
        <v>370</v>
      </c>
    </row>
    <row r="6" spans="1:11" ht="33" customHeight="1">
      <c r="A6" s="257"/>
      <c r="B6" s="257"/>
      <c r="C6" s="126">
        <v>578.15</v>
      </c>
      <c r="D6" s="127">
        <v>423.46</v>
      </c>
      <c r="E6" s="127">
        <v>423.46</v>
      </c>
      <c r="F6" s="127" t="s">
        <v>67</v>
      </c>
      <c r="G6" s="127" t="s">
        <v>67</v>
      </c>
      <c r="H6" s="127">
        <v>154.69</v>
      </c>
      <c r="I6" s="128">
        <v>154.69</v>
      </c>
      <c r="J6" s="127" t="s">
        <v>67</v>
      </c>
      <c r="K6" s="127" t="s">
        <v>67</v>
      </c>
    </row>
    <row r="7" spans="1:11" ht="18" customHeight="1">
      <c r="A7" s="271" t="s">
        <v>371</v>
      </c>
      <c r="B7" s="271" t="s">
        <v>372</v>
      </c>
      <c r="C7" s="291" t="s">
        <v>373</v>
      </c>
      <c r="D7" s="291"/>
      <c r="E7" s="291" t="s">
        <v>439</v>
      </c>
      <c r="F7" s="291"/>
      <c r="G7" s="291"/>
      <c r="H7" s="291"/>
      <c r="I7" s="289" t="s">
        <v>265</v>
      </c>
      <c r="J7" s="289"/>
      <c r="K7" s="290"/>
    </row>
    <row r="8" spans="1:11" ht="18" customHeight="1">
      <c r="A8" s="272"/>
      <c r="B8" s="272"/>
      <c r="C8" s="292"/>
      <c r="D8" s="292"/>
      <c r="E8" s="292"/>
      <c r="F8" s="292"/>
      <c r="G8" s="292"/>
      <c r="H8" s="292"/>
      <c r="I8" s="136" t="s">
        <v>259</v>
      </c>
      <c r="J8" s="110" t="s">
        <v>250</v>
      </c>
      <c r="K8" s="110" t="s">
        <v>251</v>
      </c>
    </row>
    <row r="9" spans="1:11" ht="30.75" customHeight="1">
      <c r="A9" s="272"/>
      <c r="B9" s="272"/>
      <c r="C9" s="293" t="s">
        <v>440</v>
      </c>
      <c r="D9" s="293"/>
      <c r="E9" s="294" t="s">
        <v>468</v>
      </c>
      <c r="F9" s="295"/>
      <c r="G9" s="295"/>
      <c r="H9" s="296"/>
      <c r="I9" s="135">
        <v>10</v>
      </c>
      <c r="J9" s="135">
        <v>10</v>
      </c>
      <c r="K9" s="135"/>
    </row>
    <row r="10" spans="1:11" ht="30.75" customHeight="1">
      <c r="A10" s="272"/>
      <c r="B10" s="272"/>
      <c r="C10" s="293" t="s">
        <v>441</v>
      </c>
      <c r="D10" s="293"/>
      <c r="E10" s="297" t="s">
        <v>471</v>
      </c>
      <c r="F10" s="297"/>
      <c r="G10" s="297"/>
      <c r="H10" s="297"/>
      <c r="I10" s="135">
        <v>5</v>
      </c>
      <c r="J10" s="135">
        <v>5</v>
      </c>
      <c r="K10" s="135"/>
    </row>
    <row r="11" spans="1:11" ht="30.75" customHeight="1">
      <c r="A11" s="272"/>
      <c r="B11" s="272"/>
      <c r="C11" s="293" t="s">
        <v>442</v>
      </c>
      <c r="D11" s="293"/>
      <c r="E11" s="297" t="s">
        <v>474</v>
      </c>
      <c r="F11" s="297"/>
      <c r="G11" s="297"/>
      <c r="H11" s="297"/>
      <c r="I11" s="135">
        <v>5</v>
      </c>
      <c r="J11" s="135">
        <v>5</v>
      </c>
      <c r="K11" s="135"/>
    </row>
    <row r="12" spans="1:11" ht="30.75" customHeight="1">
      <c r="A12" s="272"/>
      <c r="B12" s="272"/>
      <c r="C12" s="293" t="s">
        <v>443</v>
      </c>
      <c r="D12" s="293"/>
      <c r="E12" s="297" t="s">
        <v>473</v>
      </c>
      <c r="F12" s="297"/>
      <c r="G12" s="297"/>
      <c r="H12" s="297"/>
      <c r="I12" s="135">
        <v>10</v>
      </c>
      <c r="J12" s="135">
        <v>10</v>
      </c>
      <c r="K12" s="135"/>
    </row>
    <row r="13" spans="1:11" ht="30.75" customHeight="1">
      <c r="A13" s="272"/>
      <c r="B13" s="272"/>
      <c r="C13" s="293" t="s">
        <v>444</v>
      </c>
      <c r="D13" s="293"/>
      <c r="E13" s="298" t="s">
        <v>474</v>
      </c>
      <c r="F13" s="299"/>
      <c r="G13" s="299"/>
      <c r="H13" s="300"/>
      <c r="I13" s="135">
        <v>45</v>
      </c>
      <c r="J13" s="135">
        <v>45</v>
      </c>
      <c r="K13" s="135"/>
    </row>
    <row r="14" spans="1:11" ht="30.75" customHeight="1">
      <c r="A14" s="272"/>
      <c r="B14" s="272"/>
      <c r="C14" s="293" t="s">
        <v>445</v>
      </c>
      <c r="D14" s="293"/>
      <c r="E14" s="298" t="s">
        <v>475</v>
      </c>
      <c r="F14" s="299"/>
      <c r="G14" s="299"/>
      <c r="H14" s="300"/>
      <c r="I14" s="135">
        <v>8</v>
      </c>
      <c r="J14" s="135">
        <v>8</v>
      </c>
      <c r="K14" s="135"/>
    </row>
    <row r="15" spans="1:11" ht="30.75" customHeight="1">
      <c r="A15" s="272"/>
      <c r="B15" s="272"/>
      <c r="C15" s="293" t="s">
        <v>446</v>
      </c>
      <c r="D15" s="293"/>
      <c r="E15" s="298" t="s">
        <v>476</v>
      </c>
      <c r="F15" s="299"/>
      <c r="G15" s="299"/>
      <c r="H15" s="300"/>
      <c r="I15" s="135">
        <v>5</v>
      </c>
      <c r="J15" s="135">
        <v>5</v>
      </c>
      <c r="K15" s="135"/>
    </row>
    <row r="16" spans="1:11" ht="30.75" customHeight="1">
      <c r="A16" s="272"/>
      <c r="B16" s="272"/>
      <c r="C16" s="293" t="s">
        <v>447</v>
      </c>
      <c r="D16" s="293"/>
      <c r="E16" s="298" t="s">
        <v>480</v>
      </c>
      <c r="F16" s="299"/>
      <c r="G16" s="299"/>
      <c r="H16" s="300"/>
      <c r="I16" s="135">
        <v>20</v>
      </c>
      <c r="J16" s="135">
        <v>20</v>
      </c>
      <c r="K16" s="135"/>
    </row>
    <row r="17" spans="1:11" ht="30.75" customHeight="1">
      <c r="A17" s="272"/>
      <c r="B17" s="272"/>
      <c r="C17" s="293" t="s">
        <v>361</v>
      </c>
      <c r="D17" s="293"/>
      <c r="E17" s="298" t="s">
        <v>479</v>
      </c>
      <c r="F17" s="299"/>
      <c r="G17" s="299"/>
      <c r="H17" s="300"/>
      <c r="I17" s="138">
        <v>41</v>
      </c>
      <c r="J17" s="138">
        <v>41</v>
      </c>
      <c r="K17" s="138"/>
    </row>
    <row r="18" spans="1:11" ht="30.75" customHeight="1">
      <c r="A18" s="273" t="s">
        <v>258</v>
      </c>
      <c r="B18" s="274" t="s">
        <v>67</v>
      </c>
      <c r="C18" s="293" t="s">
        <v>469</v>
      </c>
      <c r="D18" s="293"/>
      <c r="E18" s="298" t="s">
        <v>481</v>
      </c>
      <c r="F18" s="299"/>
      <c r="G18" s="299"/>
      <c r="H18" s="300"/>
      <c r="I18" s="135">
        <v>5.69</v>
      </c>
      <c r="J18" s="135">
        <v>41</v>
      </c>
      <c r="K18" s="135"/>
    </row>
    <row r="19" spans="1:11" ht="192.75" customHeight="1">
      <c r="A19" s="275" t="s">
        <v>374</v>
      </c>
      <c r="B19" s="129" t="s">
        <v>375</v>
      </c>
      <c r="C19" s="277" t="s">
        <v>376</v>
      </c>
      <c r="D19" s="278"/>
      <c r="E19" s="278"/>
      <c r="F19" s="278"/>
      <c r="G19" s="278"/>
      <c r="H19" s="278"/>
      <c r="I19" s="278"/>
      <c r="J19" s="278"/>
      <c r="K19" s="279"/>
    </row>
    <row r="20" spans="1:11" ht="21">
      <c r="A20" s="275" t="s">
        <v>374</v>
      </c>
      <c r="B20" s="280" t="s">
        <v>377</v>
      </c>
      <c r="C20" s="280"/>
      <c r="D20" s="280"/>
      <c r="E20" s="280"/>
      <c r="F20" s="280"/>
      <c r="G20" s="280"/>
      <c r="H20" s="280"/>
      <c r="I20" s="280"/>
      <c r="J20" s="280"/>
      <c r="K20" s="280"/>
    </row>
    <row r="21" spans="1:11" ht="27">
      <c r="A21" s="275" t="s">
        <v>374</v>
      </c>
      <c r="B21" s="130" t="s">
        <v>260</v>
      </c>
      <c r="C21" s="281" t="s">
        <v>261</v>
      </c>
      <c r="D21" s="282"/>
      <c r="E21" s="281" t="s">
        <v>378</v>
      </c>
      <c r="F21" s="283"/>
      <c r="G21" s="282"/>
      <c r="H21" s="130" t="s">
        <v>379</v>
      </c>
      <c r="I21" s="130" t="s">
        <v>380</v>
      </c>
      <c r="J21" s="130" t="s">
        <v>381</v>
      </c>
      <c r="K21" s="130" t="s">
        <v>382</v>
      </c>
    </row>
    <row r="22" spans="1:11" ht="33" customHeight="1">
      <c r="A22" s="276" t="s">
        <v>374</v>
      </c>
      <c r="B22" s="285" t="s">
        <v>383</v>
      </c>
      <c r="C22" s="284" t="s">
        <v>262</v>
      </c>
      <c r="D22" s="284" t="s">
        <v>67</v>
      </c>
      <c r="E22" s="284" t="s">
        <v>384</v>
      </c>
      <c r="F22" s="284" t="s">
        <v>67</v>
      </c>
      <c r="G22" s="284" t="s">
        <v>67</v>
      </c>
      <c r="H22" s="131" t="s">
        <v>385</v>
      </c>
      <c r="I22" s="132" t="s">
        <v>386</v>
      </c>
      <c r="J22" s="133" t="s">
        <v>387</v>
      </c>
      <c r="K22" s="134" t="s">
        <v>388</v>
      </c>
    </row>
    <row r="23" spans="1:11" ht="33" customHeight="1">
      <c r="A23" s="276" t="s">
        <v>374</v>
      </c>
      <c r="B23" s="285" t="s">
        <v>383</v>
      </c>
      <c r="C23" s="284" t="s">
        <v>262</v>
      </c>
      <c r="D23" s="284"/>
      <c r="E23" s="284" t="s">
        <v>389</v>
      </c>
      <c r="F23" s="284"/>
      <c r="G23" s="284"/>
      <c r="H23" s="131" t="s">
        <v>385</v>
      </c>
      <c r="I23" s="132" t="s">
        <v>390</v>
      </c>
      <c r="J23" s="133" t="s">
        <v>391</v>
      </c>
      <c r="K23" s="134" t="s">
        <v>388</v>
      </c>
    </row>
    <row r="24" spans="1:11" ht="33" customHeight="1">
      <c r="A24" s="276" t="s">
        <v>374</v>
      </c>
      <c r="B24" s="285" t="s">
        <v>383</v>
      </c>
      <c r="C24" s="284" t="s">
        <v>262</v>
      </c>
      <c r="D24" s="284"/>
      <c r="E24" s="284" t="s">
        <v>392</v>
      </c>
      <c r="F24" s="284"/>
      <c r="G24" s="284"/>
      <c r="H24" s="131" t="s">
        <v>385</v>
      </c>
      <c r="I24" s="132" t="s">
        <v>393</v>
      </c>
      <c r="J24" s="133" t="s">
        <v>394</v>
      </c>
      <c r="K24" s="134" t="s">
        <v>395</v>
      </c>
    </row>
    <row r="25" spans="1:11" ht="33" customHeight="1">
      <c r="A25" s="276" t="s">
        <v>374</v>
      </c>
      <c r="B25" s="285" t="s">
        <v>383</v>
      </c>
      <c r="C25" s="284" t="s">
        <v>263</v>
      </c>
      <c r="D25" s="284"/>
      <c r="E25" s="284" t="s">
        <v>396</v>
      </c>
      <c r="F25" s="284"/>
      <c r="G25" s="284"/>
      <c r="H25" s="131" t="s">
        <v>385</v>
      </c>
      <c r="I25" s="132" t="s">
        <v>397</v>
      </c>
      <c r="J25" s="133" t="s">
        <v>398</v>
      </c>
      <c r="K25" s="134" t="s">
        <v>399</v>
      </c>
    </row>
    <row r="26" spans="1:11" ht="33" customHeight="1">
      <c r="A26" s="276" t="s">
        <v>374</v>
      </c>
      <c r="B26" s="285" t="s">
        <v>383</v>
      </c>
      <c r="C26" s="284" t="s">
        <v>263</v>
      </c>
      <c r="D26" s="284"/>
      <c r="E26" s="284" t="s">
        <v>400</v>
      </c>
      <c r="F26" s="284"/>
      <c r="G26" s="284"/>
      <c r="H26" s="131" t="s">
        <v>385</v>
      </c>
      <c r="I26" s="132" t="s">
        <v>397</v>
      </c>
      <c r="J26" s="133" t="s">
        <v>398</v>
      </c>
      <c r="K26" s="134" t="s">
        <v>399</v>
      </c>
    </row>
    <row r="27" spans="1:11" ht="33" customHeight="1">
      <c r="A27" s="276" t="s">
        <v>374</v>
      </c>
      <c r="B27" s="285" t="s">
        <v>383</v>
      </c>
      <c r="C27" s="284" t="s">
        <v>263</v>
      </c>
      <c r="D27" s="284"/>
      <c r="E27" s="284" t="s">
        <v>401</v>
      </c>
      <c r="F27" s="284"/>
      <c r="G27" s="284"/>
      <c r="H27" s="131" t="s">
        <v>385</v>
      </c>
      <c r="I27" s="132" t="s">
        <v>397</v>
      </c>
      <c r="J27" s="133" t="s">
        <v>398</v>
      </c>
      <c r="K27" s="134" t="s">
        <v>388</v>
      </c>
    </row>
    <row r="28" spans="1:11" ht="33" customHeight="1">
      <c r="A28" s="276" t="s">
        <v>374</v>
      </c>
      <c r="B28" s="285" t="s">
        <v>383</v>
      </c>
      <c r="C28" s="284" t="s">
        <v>263</v>
      </c>
      <c r="D28" s="284"/>
      <c r="E28" s="284" t="s">
        <v>402</v>
      </c>
      <c r="F28" s="284"/>
      <c r="G28" s="284"/>
      <c r="H28" s="131" t="s">
        <v>385</v>
      </c>
      <c r="I28" s="132" t="s">
        <v>397</v>
      </c>
      <c r="J28" s="133" t="s">
        <v>398</v>
      </c>
      <c r="K28" s="134" t="s">
        <v>388</v>
      </c>
    </row>
    <row r="29" spans="1:11" ht="33" customHeight="1">
      <c r="A29" s="276" t="s">
        <v>374</v>
      </c>
      <c r="B29" s="285" t="s">
        <v>383</v>
      </c>
      <c r="C29" s="284" t="s">
        <v>263</v>
      </c>
      <c r="D29" s="284"/>
      <c r="E29" s="284" t="s">
        <v>403</v>
      </c>
      <c r="F29" s="284"/>
      <c r="G29" s="284"/>
      <c r="H29" s="131" t="s">
        <v>385</v>
      </c>
      <c r="I29" s="132" t="s">
        <v>397</v>
      </c>
      <c r="J29" s="133" t="s">
        <v>398</v>
      </c>
      <c r="K29" s="134" t="s">
        <v>388</v>
      </c>
    </row>
    <row r="30" spans="1:11" ht="33" customHeight="1">
      <c r="A30" s="276" t="s">
        <v>374</v>
      </c>
      <c r="B30" s="285" t="s">
        <v>383</v>
      </c>
      <c r="C30" s="284" t="s">
        <v>263</v>
      </c>
      <c r="D30" s="284"/>
      <c r="E30" s="284" t="s">
        <v>404</v>
      </c>
      <c r="F30" s="284"/>
      <c r="G30" s="284"/>
      <c r="H30" s="131" t="s">
        <v>385</v>
      </c>
      <c r="I30" s="132" t="s">
        <v>397</v>
      </c>
      <c r="J30" s="133" t="s">
        <v>398</v>
      </c>
      <c r="K30" s="134" t="s">
        <v>395</v>
      </c>
    </row>
    <row r="31" spans="1:11" ht="33" customHeight="1">
      <c r="A31" s="276" t="s">
        <v>374</v>
      </c>
      <c r="B31" s="285" t="s">
        <v>383</v>
      </c>
      <c r="C31" s="284" t="s">
        <v>263</v>
      </c>
      <c r="D31" s="284"/>
      <c r="E31" s="284" t="s">
        <v>405</v>
      </c>
      <c r="F31" s="284"/>
      <c r="G31" s="284"/>
      <c r="H31" s="131" t="s">
        <v>385</v>
      </c>
      <c r="I31" s="132" t="s">
        <v>406</v>
      </c>
      <c r="J31" s="133" t="s">
        <v>398</v>
      </c>
      <c r="K31" s="134" t="s">
        <v>399</v>
      </c>
    </row>
    <row r="32" spans="1:11" ht="33" customHeight="1">
      <c r="A32" s="276" t="s">
        <v>374</v>
      </c>
      <c r="B32" s="285" t="s">
        <v>383</v>
      </c>
      <c r="C32" s="284" t="s">
        <v>263</v>
      </c>
      <c r="D32" s="284"/>
      <c r="E32" s="284" t="s">
        <v>407</v>
      </c>
      <c r="F32" s="284"/>
      <c r="G32" s="284"/>
      <c r="H32" s="131" t="s">
        <v>408</v>
      </c>
      <c r="I32" s="132" t="s">
        <v>409</v>
      </c>
      <c r="J32" s="133" t="s">
        <v>67</v>
      </c>
      <c r="K32" s="134" t="s">
        <v>399</v>
      </c>
    </row>
    <row r="33" spans="1:11" ht="33" customHeight="1">
      <c r="A33" s="276" t="s">
        <v>374</v>
      </c>
      <c r="B33" s="285" t="s">
        <v>383</v>
      </c>
      <c r="C33" s="284" t="s">
        <v>263</v>
      </c>
      <c r="D33" s="284"/>
      <c r="E33" s="284" t="s">
        <v>410</v>
      </c>
      <c r="F33" s="284"/>
      <c r="G33" s="284"/>
      <c r="H33" s="131" t="s">
        <v>385</v>
      </c>
      <c r="I33" s="132" t="s">
        <v>397</v>
      </c>
      <c r="J33" s="133" t="s">
        <v>398</v>
      </c>
      <c r="K33" s="134" t="s">
        <v>399</v>
      </c>
    </row>
    <row r="34" spans="1:11" ht="33" customHeight="1">
      <c r="A34" s="276" t="s">
        <v>374</v>
      </c>
      <c r="B34" s="285" t="s">
        <v>383</v>
      </c>
      <c r="C34" s="284" t="s">
        <v>263</v>
      </c>
      <c r="D34" s="284"/>
      <c r="E34" s="284" t="s">
        <v>411</v>
      </c>
      <c r="F34" s="284"/>
      <c r="G34" s="284"/>
      <c r="H34" s="131" t="s">
        <v>385</v>
      </c>
      <c r="I34" s="132" t="s">
        <v>397</v>
      </c>
      <c r="J34" s="133" t="s">
        <v>398</v>
      </c>
      <c r="K34" s="134" t="s">
        <v>399</v>
      </c>
    </row>
    <row r="35" spans="1:11" ht="33" customHeight="1">
      <c r="A35" s="276" t="s">
        <v>374</v>
      </c>
      <c r="B35" s="285" t="s">
        <v>383</v>
      </c>
      <c r="C35" s="284" t="s">
        <v>263</v>
      </c>
      <c r="D35" s="284"/>
      <c r="E35" s="284" t="s">
        <v>412</v>
      </c>
      <c r="F35" s="284"/>
      <c r="G35" s="284"/>
      <c r="H35" s="131" t="s">
        <v>385</v>
      </c>
      <c r="I35" s="132" t="s">
        <v>397</v>
      </c>
      <c r="J35" s="133" t="s">
        <v>398</v>
      </c>
      <c r="K35" s="134" t="s">
        <v>406</v>
      </c>
    </row>
    <row r="36" spans="1:11" ht="33" customHeight="1">
      <c r="A36" s="276" t="s">
        <v>374</v>
      </c>
      <c r="B36" s="285" t="s">
        <v>383</v>
      </c>
      <c r="C36" s="285" t="s">
        <v>264</v>
      </c>
      <c r="D36" s="286"/>
      <c r="E36" s="284" t="s">
        <v>413</v>
      </c>
      <c r="F36" s="284"/>
      <c r="G36" s="284"/>
      <c r="H36" s="131" t="s">
        <v>414</v>
      </c>
      <c r="I36" s="132" t="s">
        <v>415</v>
      </c>
      <c r="J36" s="133" t="s">
        <v>416</v>
      </c>
      <c r="K36" s="134" t="s">
        <v>388</v>
      </c>
    </row>
    <row r="37" spans="1:11" ht="33" customHeight="1">
      <c r="A37" s="276" t="s">
        <v>374</v>
      </c>
      <c r="B37" s="285" t="s">
        <v>253</v>
      </c>
      <c r="C37" s="284" t="s">
        <v>417</v>
      </c>
      <c r="D37" s="284"/>
      <c r="E37" s="284" t="s">
        <v>418</v>
      </c>
      <c r="F37" s="284"/>
      <c r="G37" s="284"/>
      <c r="H37" s="131" t="s">
        <v>408</v>
      </c>
      <c r="I37" s="132" t="s">
        <v>409</v>
      </c>
      <c r="J37" s="133" t="s">
        <v>67</v>
      </c>
      <c r="K37" s="134" t="s">
        <v>388</v>
      </c>
    </row>
    <row r="38" spans="1:11" ht="33" customHeight="1">
      <c r="A38" s="276" t="s">
        <v>374</v>
      </c>
      <c r="B38" s="285" t="s">
        <v>253</v>
      </c>
      <c r="C38" s="284" t="s">
        <v>417</v>
      </c>
      <c r="D38" s="284"/>
      <c r="E38" s="284" t="s">
        <v>419</v>
      </c>
      <c r="F38" s="284"/>
      <c r="G38" s="284"/>
      <c r="H38" s="131" t="s">
        <v>408</v>
      </c>
      <c r="I38" s="132" t="s">
        <v>409</v>
      </c>
      <c r="J38" s="133" t="s">
        <v>67</v>
      </c>
      <c r="K38" s="134" t="s">
        <v>388</v>
      </c>
    </row>
    <row r="39" spans="1:11" ht="33" customHeight="1">
      <c r="A39" s="276" t="s">
        <v>374</v>
      </c>
      <c r="B39" s="285" t="s">
        <v>253</v>
      </c>
      <c r="C39" s="284" t="s">
        <v>417</v>
      </c>
      <c r="D39" s="284"/>
      <c r="E39" s="284" t="s">
        <v>420</v>
      </c>
      <c r="F39" s="284"/>
      <c r="G39" s="284"/>
      <c r="H39" s="131" t="s">
        <v>408</v>
      </c>
      <c r="I39" s="132" t="s">
        <v>409</v>
      </c>
      <c r="J39" s="133" t="s">
        <v>67</v>
      </c>
      <c r="K39" s="134" t="s">
        <v>388</v>
      </c>
    </row>
    <row r="40" spans="1:11" ht="33" customHeight="1">
      <c r="A40" s="276" t="s">
        <v>374</v>
      </c>
      <c r="B40" s="285" t="s">
        <v>253</v>
      </c>
      <c r="C40" s="284" t="s">
        <v>417</v>
      </c>
      <c r="D40" s="284"/>
      <c r="E40" s="284" t="s">
        <v>421</v>
      </c>
      <c r="F40" s="284"/>
      <c r="G40" s="284"/>
      <c r="H40" s="131" t="s">
        <v>408</v>
      </c>
      <c r="I40" s="132" t="s">
        <v>409</v>
      </c>
      <c r="J40" s="133" t="s">
        <v>67</v>
      </c>
      <c r="K40" s="134" t="s">
        <v>422</v>
      </c>
    </row>
    <row r="41" spans="1:11" ht="33" customHeight="1">
      <c r="A41" s="276" t="s">
        <v>374</v>
      </c>
      <c r="B41" s="285" t="s">
        <v>253</v>
      </c>
      <c r="C41" s="284" t="s">
        <v>417</v>
      </c>
      <c r="D41" s="284"/>
      <c r="E41" s="284" t="s">
        <v>423</v>
      </c>
      <c r="F41" s="284"/>
      <c r="G41" s="284"/>
      <c r="H41" s="131" t="s">
        <v>408</v>
      </c>
      <c r="I41" s="132" t="s">
        <v>409</v>
      </c>
      <c r="J41" s="133" t="s">
        <v>67</v>
      </c>
      <c r="K41" s="134" t="s">
        <v>388</v>
      </c>
    </row>
    <row r="42" spans="1:11" ht="33" customHeight="1">
      <c r="A42" s="276" t="s">
        <v>374</v>
      </c>
      <c r="B42" s="285" t="s">
        <v>253</v>
      </c>
      <c r="C42" s="284" t="s">
        <v>417</v>
      </c>
      <c r="D42" s="284"/>
      <c r="E42" s="284" t="s">
        <v>424</v>
      </c>
      <c r="F42" s="284"/>
      <c r="G42" s="284"/>
      <c r="H42" s="131" t="s">
        <v>408</v>
      </c>
      <c r="I42" s="132" t="s">
        <v>409</v>
      </c>
      <c r="J42" s="133" t="s">
        <v>67</v>
      </c>
      <c r="K42" s="134" t="s">
        <v>395</v>
      </c>
    </row>
    <row r="43" spans="1:11" ht="33" customHeight="1">
      <c r="A43" s="276" t="s">
        <v>374</v>
      </c>
      <c r="B43" s="285" t="s">
        <v>253</v>
      </c>
      <c r="C43" s="284" t="s">
        <v>417</v>
      </c>
      <c r="D43" s="284"/>
      <c r="E43" s="284" t="s">
        <v>425</v>
      </c>
      <c r="F43" s="284"/>
      <c r="G43" s="284"/>
      <c r="H43" s="131" t="s">
        <v>408</v>
      </c>
      <c r="I43" s="132" t="s">
        <v>409</v>
      </c>
      <c r="J43" s="133" t="s">
        <v>67</v>
      </c>
      <c r="K43" s="134" t="s">
        <v>388</v>
      </c>
    </row>
    <row r="44" spans="1:11" ht="33" customHeight="1">
      <c r="A44" s="276" t="s">
        <v>374</v>
      </c>
      <c r="B44" s="285" t="s">
        <v>253</v>
      </c>
      <c r="C44" s="284" t="s">
        <v>417</v>
      </c>
      <c r="D44" s="284"/>
      <c r="E44" s="284" t="s">
        <v>426</v>
      </c>
      <c r="F44" s="284"/>
      <c r="G44" s="284"/>
      <c r="H44" s="131" t="s">
        <v>408</v>
      </c>
      <c r="I44" s="132" t="s">
        <v>409</v>
      </c>
      <c r="J44" s="133" t="s">
        <v>67</v>
      </c>
      <c r="K44" s="134" t="s">
        <v>406</v>
      </c>
    </row>
    <row r="45" spans="1:11" ht="33" customHeight="1">
      <c r="A45" s="276" t="s">
        <v>374</v>
      </c>
      <c r="B45" s="285" t="s">
        <v>253</v>
      </c>
      <c r="C45" s="284" t="s">
        <v>417</v>
      </c>
      <c r="D45" s="284"/>
      <c r="E45" s="284" t="s">
        <v>427</v>
      </c>
      <c r="F45" s="284"/>
      <c r="G45" s="284"/>
      <c r="H45" s="131" t="s">
        <v>408</v>
      </c>
      <c r="I45" s="132" t="s">
        <v>409</v>
      </c>
      <c r="J45" s="133" t="s">
        <v>67</v>
      </c>
      <c r="K45" s="134" t="s">
        <v>388</v>
      </c>
    </row>
    <row r="46" spans="1:11" ht="33" customHeight="1">
      <c r="A46" s="276" t="s">
        <v>374</v>
      </c>
      <c r="B46" s="285" t="s">
        <v>253</v>
      </c>
      <c r="C46" s="284" t="s">
        <v>417</v>
      </c>
      <c r="D46" s="284"/>
      <c r="E46" s="284" t="s">
        <v>428</v>
      </c>
      <c r="F46" s="284"/>
      <c r="G46" s="284"/>
      <c r="H46" s="131" t="s">
        <v>408</v>
      </c>
      <c r="I46" s="132" t="s">
        <v>409</v>
      </c>
      <c r="J46" s="133" t="s">
        <v>67</v>
      </c>
      <c r="K46" s="134" t="s">
        <v>388</v>
      </c>
    </row>
    <row r="47" spans="1:11" ht="33" customHeight="1">
      <c r="A47" s="276" t="s">
        <v>374</v>
      </c>
      <c r="B47" s="285" t="s">
        <v>253</v>
      </c>
      <c r="C47" s="284" t="s">
        <v>417</v>
      </c>
      <c r="D47" s="284"/>
      <c r="E47" s="284" t="s">
        <v>429</v>
      </c>
      <c r="F47" s="284"/>
      <c r="G47" s="284"/>
      <c r="H47" s="131" t="s">
        <v>408</v>
      </c>
      <c r="I47" s="132" t="s">
        <v>430</v>
      </c>
      <c r="J47" s="133" t="s">
        <v>67</v>
      </c>
      <c r="K47" s="134" t="s">
        <v>388</v>
      </c>
    </row>
    <row r="48" spans="1:11" ht="33" customHeight="1">
      <c r="A48" s="276" t="s">
        <v>374</v>
      </c>
      <c r="B48" s="285" t="s">
        <v>254</v>
      </c>
      <c r="C48" s="285" t="s">
        <v>431</v>
      </c>
      <c r="D48" s="286"/>
      <c r="E48" s="284" t="s">
        <v>432</v>
      </c>
      <c r="F48" s="284"/>
      <c r="G48" s="284"/>
      <c r="H48" s="131" t="s">
        <v>385</v>
      </c>
      <c r="I48" s="132" t="s">
        <v>397</v>
      </c>
      <c r="J48" s="133" t="s">
        <v>398</v>
      </c>
      <c r="K48" s="134" t="s">
        <v>395</v>
      </c>
    </row>
    <row r="49" spans="1:11" ht="33" customHeight="1">
      <c r="A49" s="276" t="s">
        <v>374</v>
      </c>
      <c r="B49" s="285" t="s">
        <v>254</v>
      </c>
      <c r="C49" s="285" t="s">
        <v>433</v>
      </c>
      <c r="D49" s="286"/>
      <c r="E49" s="284" t="s">
        <v>434</v>
      </c>
      <c r="F49" s="284"/>
      <c r="G49" s="284"/>
      <c r="H49" s="131" t="s">
        <v>385</v>
      </c>
      <c r="I49" s="132" t="s">
        <v>397</v>
      </c>
      <c r="J49" s="133" t="s">
        <v>398</v>
      </c>
      <c r="K49" s="134" t="s">
        <v>395</v>
      </c>
    </row>
    <row r="50" spans="1:11" ht="33" customHeight="1">
      <c r="A50" s="276" t="s">
        <v>374</v>
      </c>
      <c r="B50" s="285" t="s">
        <v>254</v>
      </c>
      <c r="C50" s="284" t="s">
        <v>254</v>
      </c>
      <c r="D50" s="284"/>
      <c r="E50" s="284" t="s">
        <v>435</v>
      </c>
      <c r="F50" s="284"/>
      <c r="G50" s="284"/>
      <c r="H50" s="131" t="s">
        <v>385</v>
      </c>
      <c r="I50" s="132" t="s">
        <v>397</v>
      </c>
      <c r="J50" s="133" t="s">
        <v>398</v>
      </c>
      <c r="K50" s="134" t="s">
        <v>395</v>
      </c>
    </row>
    <row r="51" spans="1:11" ht="33" customHeight="1">
      <c r="A51" s="276" t="s">
        <v>374</v>
      </c>
      <c r="B51" s="285" t="s">
        <v>254</v>
      </c>
      <c r="C51" s="284" t="s">
        <v>254</v>
      </c>
      <c r="D51" s="284"/>
      <c r="E51" s="284" t="s">
        <v>436</v>
      </c>
      <c r="F51" s="284"/>
      <c r="G51" s="284"/>
      <c r="H51" s="131" t="s">
        <v>385</v>
      </c>
      <c r="I51" s="132" t="s">
        <v>397</v>
      </c>
      <c r="J51" s="133" t="s">
        <v>398</v>
      </c>
      <c r="K51" s="134" t="s">
        <v>395</v>
      </c>
    </row>
    <row r="52" spans="1:11" ht="33" customHeight="1">
      <c r="A52" s="276" t="s">
        <v>374</v>
      </c>
      <c r="B52" s="285" t="s">
        <v>254</v>
      </c>
      <c r="C52" s="284" t="s">
        <v>254</v>
      </c>
      <c r="D52" s="284"/>
      <c r="E52" s="284" t="s">
        <v>437</v>
      </c>
      <c r="F52" s="284"/>
      <c r="G52" s="284"/>
      <c r="H52" s="131" t="s">
        <v>385</v>
      </c>
      <c r="I52" s="132" t="s">
        <v>397</v>
      </c>
      <c r="J52" s="133" t="s">
        <v>398</v>
      </c>
      <c r="K52" s="134" t="s">
        <v>395</v>
      </c>
    </row>
    <row r="53" spans="1:11" ht="33" customHeight="1">
      <c r="A53" s="276" t="s">
        <v>374</v>
      </c>
      <c r="B53" s="285" t="s">
        <v>254</v>
      </c>
      <c r="C53" s="284" t="s">
        <v>254</v>
      </c>
      <c r="D53" s="284"/>
      <c r="E53" s="284" t="s">
        <v>432</v>
      </c>
      <c r="F53" s="284"/>
      <c r="G53" s="284"/>
      <c r="H53" s="131" t="s">
        <v>385</v>
      </c>
      <c r="I53" s="132" t="s">
        <v>397</v>
      </c>
      <c r="J53" s="133" t="s">
        <v>398</v>
      </c>
      <c r="K53" s="134" t="s">
        <v>395</v>
      </c>
    </row>
    <row r="54" spans="1:11" ht="27">
      <c r="A54" s="129" t="s">
        <v>438</v>
      </c>
      <c r="B54" s="287" t="s">
        <v>67</v>
      </c>
      <c r="C54" s="288"/>
      <c r="D54" s="288"/>
      <c r="E54" s="288"/>
      <c r="F54" s="288"/>
      <c r="G54" s="288"/>
      <c r="H54" s="287"/>
      <c r="I54" s="287"/>
      <c r="J54" s="287"/>
      <c r="K54" s="287"/>
    </row>
  </sheetData>
  <mergeCells count="79">
    <mergeCell ref="E15:H15"/>
    <mergeCell ref="C18:D18"/>
    <mergeCell ref="E18:H18"/>
    <mergeCell ref="C16:D16"/>
    <mergeCell ref="E16:H16"/>
    <mergeCell ref="C17:D17"/>
    <mergeCell ref="E17:H17"/>
    <mergeCell ref="C11:D11"/>
    <mergeCell ref="C12:D12"/>
    <mergeCell ref="C13:D13"/>
    <mergeCell ref="C14:D14"/>
    <mergeCell ref="C15:D15"/>
    <mergeCell ref="E10:H10"/>
    <mergeCell ref="E11:H11"/>
    <mergeCell ref="E12:H12"/>
    <mergeCell ref="E13:H13"/>
    <mergeCell ref="E14:H14"/>
    <mergeCell ref="B54:K54"/>
    <mergeCell ref="I7:K7"/>
    <mergeCell ref="C7:D8"/>
    <mergeCell ref="E7:H8"/>
    <mergeCell ref="C9:D9"/>
    <mergeCell ref="E9:H9"/>
    <mergeCell ref="C10:D10"/>
    <mergeCell ref="B48:B53"/>
    <mergeCell ref="C48:D48"/>
    <mergeCell ref="E48:G48"/>
    <mergeCell ref="C49:D49"/>
    <mergeCell ref="E49:G49"/>
    <mergeCell ref="C50:D53"/>
    <mergeCell ref="E50:G50"/>
    <mergeCell ref="E51:G51"/>
    <mergeCell ref="E52:G52"/>
    <mergeCell ref="E53:G53"/>
    <mergeCell ref="E42:G42"/>
    <mergeCell ref="E43:G43"/>
    <mergeCell ref="E44:G44"/>
    <mergeCell ref="E45:G45"/>
    <mergeCell ref="E46:G46"/>
    <mergeCell ref="E47:G47"/>
    <mergeCell ref="E33:G33"/>
    <mergeCell ref="E35:G35"/>
    <mergeCell ref="C36:D36"/>
    <mergeCell ref="E36:G36"/>
    <mergeCell ref="B37:B47"/>
    <mergeCell ref="C37:D47"/>
    <mergeCell ref="E37:G37"/>
    <mergeCell ref="E38:G38"/>
    <mergeCell ref="E39:G39"/>
    <mergeCell ref="E40:G40"/>
    <mergeCell ref="E41:G41"/>
    <mergeCell ref="E28:G28"/>
    <mergeCell ref="E29:G29"/>
    <mergeCell ref="E30:G30"/>
    <mergeCell ref="E31:G31"/>
    <mergeCell ref="E32:G32"/>
    <mergeCell ref="A7:B18"/>
    <mergeCell ref="A19:A53"/>
    <mergeCell ref="C19:K19"/>
    <mergeCell ref="B20:K20"/>
    <mergeCell ref="C21:D21"/>
    <mergeCell ref="E21:G21"/>
    <mergeCell ref="E34:G34"/>
    <mergeCell ref="B22:B36"/>
    <mergeCell ref="C22:D24"/>
    <mergeCell ref="E22:G22"/>
    <mergeCell ref="E23:G23"/>
    <mergeCell ref="E24:G24"/>
    <mergeCell ref="C25:D35"/>
    <mergeCell ref="E25:G25"/>
    <mergeCell ref="E26:G26"/>
    <mergeCell ref="E27:G27"/>
    <mergeCell ref="A4:B6"/>
    <mergeCell ref="C4:C5"/>
    <mergeCell ref="D4:G4"/>
    <mergeCell ref="H4:K4"/>
    <mergeCell ref="A1:K1"/>
    <mergeCell ref="A2:K2"/>
    <mergeCell ref="A3:K3"/>
  </mergeCells>
  <phoneticPr fontId="4" type="noConversion"/>
  <pageMargins left="0.70866141732283472" right="0.70866141732283472" top="0.74803149606299213" bottom="0.74803149606299213" header="0.31496062992125984" footer="0.31496062992125984"/>
  <pageSetup paperSize="9" scale="70" orientation="portrait" horizontalDpi="0" verticalDpi="0" r:id="rId1"/>
</worksheet>
</file>

<file path=xl/worksheets/sheet2.xml><?xml version="1.0" encoding="utf-8"?>
<worksheet xmlns="http://schemas.openxmlformats.org/spreadsheetml/2006/main" xmlns:r="http://schemas.openxmlformats.org/officeDocument/2006/relationships">
  <sheetPr>
    <pageSetUpPr autoPageBreaks="0"/>
  </sheetPr>
  <dimension ref="A1:D42"/>
  <sheetViews>
    <sheetView showGridLines="0" showZeros="0" view="pageBreakPreview" zoomScale="60" zoomScaleNormal="100" workbookViewId="0">
      <selection activeCell="I16" sqref="I16"/>
    </sheetView>
  </sheetViews>
  <sheetFormatPr defaultRowHeight="11.25"/>
  <cols>
    <col min="1" max="1" width="40.6640625" customWidth="1"/>
    <col min="2" max="2" width="18.1640625" customWidth="1"/>
    <col min="3" max="3" width="41.33203125" customWidth="1"/>
    <col min="4" max="4" width="33.5" customWidth="1"/>
    <col min="5" max="7" width="8.6640625" customWidth="1"/>
  </cols>
  <sheetData>
    <row r="1" spans="1:4" ht="20.25" customHeight="1">
      <c r="A1" s="7"/>
      <c r="B1" s="7"/>
      <c r="C1" s="7"/>
      <c r="D1" s="8" t="s">
        <v>0</v>
      </c>
    </row>
    <row r="2" spans="1:4" ht="20.25" customHeight="1">
      <c r="A2" s="146" t="s">
        <v>1</v>
      </c>
      <c r="B2" s="146"/>
      <c r="C2" s="146"/>
      <c r="D2" s="146"/>
    </row>
    <row r="3" spans="1:4" ht="20.25" customHeight="1">
      <c r="A3" s="9" t="s">
        <v>529</v>
      </c>
      <c r="B3" s="10"/>
      <c r="C3" s="11"/>
      <c r="D3" s="8" t="s">
        <v>2</v>
      </c>
    </row>
    <row r="4" spans="1:4" ht="20.25" customHeight="1">
      <c r="A4" s="147" t="s">
        <v>3</v>
      </c>
      <c r="B4" s="148"/>
      <c r="C4" s="147" t="s">
        <v>4</v>
      </c>
      <c r="D4" s="148"/>
    </row>
    <row r="5" spans="1:4" ht="20.25" customHeight="1">
      <c r="A5" s="12" t="s">
        <v>5</v>
      </c>
      <c r="B5" s="13" t="s">
        <v>266</v>
      </c>
      <c r="C5" s="12" t="s">
        <v>5</v>
      </c>
      <c r="D5" s="14" t="s">
        <v>267</v>
      </c>
    </row>
    <row r="6" spans="1:4" ht="20.25" customHeight="1">
      <c r="A6" s="15" t="s">
        <v>6</v>
      </c>
      <c r="B6" s="16">
        <v>578.15</v>
      </c>
      <c r="C6" s="17" t="s">
        <v>7</v>
      </c>
      <c r="D6" s="16">
        <v>483.9</v>
      </c>
    </row>
    <row r="7" spans="1:4" ht="20.25" customHeight="1">
      <c r="A7" s="15" t="s">
        <v>8</v>
      </c>
      <c r="B7" s="16">
        <v>0</v>
      </c>
      <c r="C7" s="17" t="s">
        <v>9</v>
      </c>
      <c r="D7" s="16"/>
    </row>
    <row r="8" spans="1:4" ht="20.25" customHeight="1">
      <c r="A8" s="15" t="s">
        <v>10</v>
      </c>
      <c r="B8" s="16"/>
      <c r="C8" s="17" t="s">
        <v>11</v>
      </c>
      <c r="D8" s="16"/>
    </row>
    <row r="9" spans="1:4" ht="20.25" customHeight="1">
      <c r="A9" s="15" t="s">
        <v>12</v>
      </c>
      <c r="B9" s="16">
        <v>0</v>
      </c>
      <c r="C9" s="17" t="s">
        <v>13</v>
      </c>
      <c r="D9" s="16"/>
    </row>
    <row r="10" spans="1:4" ht="20.25" customHeight="1">
      <c r="A10" s="15" t="s">
        <v>14</v>
      </c>
      <c r="B10" s="16">
        <v>0</v>
      </c>
      <c r="C10" s="17" t="s">
        <v>15</v>
      </c>
      <c r="D10" s="16"/>
    </row>
    <row r="11" spans="1:4" ht="20.25" customHeight="1">
      <c r="A11" s="15" t="s">
        <v>16</v>
      </c>
      <c r="B11" s="16">
        <v>0</v>
      </c>
      <c r="C11" s="17" t="s">
        <v>17</v>
      </c>
      <c r="D11" s="16"/>
    </row>
    <row r="12" spans="1:4" ht="20.25" customHeight="1">
      <c r="A12" s="15"/>
      <c r="B12" s="16"/>
      <c r="C12" s="17" t="s">
        <v>18</v>
      </c>
      <c r="D12" s="16"/>
    </row>
    <row r="13" spans="1:4" ht="20.25" customHeight="1">
      <c r="A13" s="18"/>
      <c r="B13" s="16"/>
      <c r="C13" s="17" t="s">
        <v>19</v>
      </c>
      <c r="D13" s="16"/>
    </row>
    <row r="14" spans="1:4" ht="20.25" customHeight="1">
      <c r="A14" s="18"/>
      <c r="B14" s="16"/>
      <c r="C14" s="17" t="s">
        <v>20</v>
      </c>
      <c r="D14" s="16">
        <v>50.48</v>
      </c>
    </row>
    <row r="15" spans="1:4" ht="20.25" customHeight="1">
      <c r="A15" s="18"/>
      <c r="B15" s="16"/>
      <c r="C15" s="17" t="s">
        <v>21</v>
      </c>
      <c r="D15" s="16">
        <v>19.05</v>
      </c>
    </row>
    <row r="16" spans="1:4" ht="20.25" customHeight="1">
      <c r="A16" s="18"/>
      <c r="B16" s="16"/>
      <c r="C16" s="17" t="s">
        <v>22</v>
      </c>
      <c r="D16" s="16">
        <v>0</v>
      </c>
    </row>
    <row r="17" spans="1:4" ht="20.25" customHeight="1">
      <c r="A17" s="18"/>
      <c r="B17" s="16"/>
      <c r="C17" s="17" t="s">
        <v>23</v>
      </c>
      <c r="D17" s="16">
        <v>0</v>
      </c>
    </row>
    <row r="18" spans="1:4" ht="20.25" customHeight="1">
      <c r="A18" s="18"/>
      <c r="B18" s="16"/>
      <c r="C18" s="17" t="s">
        <v>24</v>
      </c>
      <c r="D18" s="16">
        <v>0</v>
      </c>
    </row>
    <row r="19" spans="1:4" ht="20.25" customHeight="1">
      <c r="A19" s="18"/>
      <c r="B19" s="16"/>
      <c r="C19" s="17" t="s">
        <v>25</v>
      </c>
      <c r="D19" s="16">
        <v>0</v>
      </c>
    </row>
    <row r="20" spans="1:4" ht="20.25" customHeight="1">
      <c r="A20" s="18"/>
      <c r="B20" s="16"/>
      <c r="C20" s="17" t="s">
        <v>26</v>
      </c>
      <c r="D20" s="16">
        <v>0</v>
      </c>
    </row>
    <row r="21" spans="1:4" ht="20.25" customHeight="1">
      <c r="A21" s="18"/>
      <c r="B21" s="16"/>
      <c r="C21" s="17" t="s">
        <v>27</v>
      </c>
      <c r="D21" s="16">
        <v>0</v>
      </c>
    </row>
    <row r="22" spans="1:4" ht="20.25" customHeight="1">
      <c r="A22" s="18"/>
      <c r="B22" s="16"/>
      <c r="C22" s="17" t="s">
        <v>28</v>
      </c>
      <c r="D22" s="16">
        <v>0</v>
      </c>
    </row>
    <row r="23" spans="1:4" ht="20.25" customHeight="1">
      <c r="A23" s="18"/>
      <c r="B23" s="16"/>
      <c r="C23" s="17" t="s">
        <v>29</v>
      </c>
      <c r="D23" s="16">
        <v>0</v>
      </c>
    </row>
    <row r="24" spans="1:4" ht="20.25" customHeight="1">
      <c r="A24" s="18"/>
      <c r="B24" s="16"/>
      <c r="C24" s="17" t="s">
        <v>30</v>
      </c>
      <c r="D24" s="16">
        <v>0</v>
      </c>
    </row>
    <row r="25" spans="1:4" ht="20.25" customHeight="1">
      <c r="A25" s="18"/>
      <c r="B25" s="16"/>
      <c r="C25" s="17" t="s">
        <v>31</v>
      </c>
      <c r="D25" s="16">
        <v>24.72</v>
      </c>
    </row>
    <row r="26" spans="1:4" ht="20.25" customHeight="1">
      <c r="A26" s="15"/>
      <c r="B26" s="16"/>
      <c r="C26" s="17" t="s">
        <v>32</v>
      </c>
      <c r="D26" s="16">
        <v>0</v>
      </c>
    </row>
    <row r="27" spans="1:4" ht="20.25" customHeight="1">
      <c r="A27" s="15"/>
      <c r="B27" s="16"/>
      <c r="C27" s="17" t="s">
        <v>33</v>
      </c>
      <c r="D27" s="16">
        <v>0</v>
      </c>
    </row>
    <row r="28" spans="1:4" ht="20.25" customHeight="1">
      <c r="A28" s="15"/>
      <c r="B28" s="16"/>
      <c r="C28" s="17" t="s">
        <v>34</v>
      </c>
      <c r="D28" s="16">
        <v>0</v>
      </c>
    </row>
    <row r="29" spans="1:4" ht="20.25" customHeight="1">
      <c r="A29" s="15"/>
      <c r="B29" s="16"/>
      <c r="C29" s="17" t="s">
        <v>35</v>
      </c>
      <c r="D29" s="16">
        <v>0</v>
      </c>
    </row>
    <row r="30" spans="1:4" ht="20.25" customHeight="1">
      <c r="A30" s="15"/>
      <c r="B30" s="16"/>
      <c r="C30" s="17" t="s">
        <v>36</v>
      </c>
      <c r="D30" s="16">
        <v>0</v>
      </c>
    </row>
    <row r="31" spans="1:4" ht="20.25" customHeight="1">
      <c r="A31" s="15"/>
      <c r="B31" s="16"/>
      <c r="C31" s="17" t="s">
        <v>37</v>
      </c>
      <c r="D31" s="16">
        <v>0</v>
      </c>
    </row>
    <row r="32" spans="1:4" ht="20.25" customHeight="1">
      <c r="A32" s="15"/>
      <c r="B32" s="16"/>
      <c r="C32" s="17" t="s">
        <v>38</v>
      </c>
      <c r="D32" s="16">
        <v>0</v>
      </c>
    </row>
    <row r="33" spans="1:4" ht="20.25" customHeight="1">
      <c r="A33" s="15"/>
      <c r="B33" s="16"/>
      <c r="C33" s="17" t="s">
        <v>39</v>
      </c>
      <c r="D33" s="16">
        <v>0</v>
      </c>
    </row>
    <row r="34" spans="1:4" ht="20.25" customHeight="1">
      <c r="A34" s="15"/>
      <c r="B34" s="16"/>
      <c r="C34" s="17" t="s">
        <v>40</v>
      </c>
      <c r="D34" s="16">
        <v>0</v>
      </c>
    </row>
    <row r="35" spans="1:4" ht="20.25" customHeight="1">
      <c r="A35" s="15"/>
      <c r="B35" s="16"/>
      <c r="C35" s="17"/>
      <c r="D35" s="19"/>
    </row>
    <row r="36" spans="1:4" ht="20.25" customHeight="1">
      <c r="A36" s="20" t="s">
        <v>41</v>
      </c>
      <c r="B36" s="19">
        <f>SUM(B6:B34)</f>
        <v>578.15</v>
      </c>
      <c r="C36" s="21" t="s">
        <v>42</v>
      </c>
      <c r="D36" s="19">
        <v>578.15</v>
      </c>
    </row>
    <row r="37" spans="1:4" ht="20.25" customHeight="1">
      <c r="A37" s="15" t="s">
        <v>43</v>
      </c>
      <c r="B37" s="16"/>
      <c r="C37" s="17" t="s">
        <v>44</v>
      </c>
      <c r="D37" s="16"/>
    </row>
    <row r="38" spans="1:4" ht="20.25" customHeight="1">
      <c r="A38" s="15" t="s">
        <v>45</v>
      </c>
      <c r="B38" s="16"/>
      <c r="C38" s="17" t="s">
        <v>46</v>
      </c>
      <c r="D38" s="16"/>
    </row>
    <row r="39" spans="1:4" ht="20.25" customHeight="1">
      <c r="A39" s="15"/>
      <c r="B39" s="16"/>
      <c r="C39" s="17" t="s">
        <v>47</v>
      </c>
      <c r="D39" s="16"/>
    </row>
    <row r="40" spans="1:4" ht="20.25" customHeight="1">
      <c r="A40" s="15"/>
      <c r="B40" s="22"/>
      <c r="C40" s="17"/>
      <c r="D40" s="19"/>
    </row>
    <row r="41" spans="1:4" ht="20.25" customHeight="1">
      <c r="A41" s="20" t="s">
        <v>48</v>
      </c>
      <c r="B41" s="22">
        <f>SUM(B36:B38)</f>
        <v>578.15</v>
      </c>
      <c r="C41" s="21" t="s">
        <v>49</v>
      </c>
      <c r="D41" s="19">
        <v>578.15</v>
      </c>
    </row>
    <row r="42" spans="1:4" ht="20.25" customHeight="1">
      <c r="A42" s="23"/>
      <c r="B42" s="24"/>
      <c r="C42" s="25"/>
      <c r="D42" s="7"/>
    </row>
  </sheetData>
  <mergeCells count="3">
    <mergeCell ref="A2:D2"/>
    <mergeCell ref="A4:B4"/>
    <mergeCell ref="C4:D4"/>
  </mergeCells>
  <phoneticPr fontId="4" type="noConversion"/>
  <printOptions horizontalCentered="1" verticalCentered="1"/>
  <pageMargins left="0.59055118110236227" right="0.59055118110236227" top="0.59055118110236227" bottom="0.59055118110236227" header="0.59055118110236227" footer="0.39370078740157483"/>
  <pageSetup paperSize="9" scale="80" orientation="portrait" errors="blank" r:id="rId1"/>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sheetPr>
    <pageSetUpPr autoPageBreaks="0" fitToPage="1"/>
  </sheetPr>
  <dimension ref="A1:M18"/>
  <sheetViews>
    <sheetView showGridLines="0" showZeros="0" view="pageBreakPreview" zoomScale="60" zoomScaleNormal="100" workbookViewId="0">
      <selection activeCell="A3" sqref="A3:E3"/>
    </sheetView>
  </sheetViews>
  <sheetFormatPr defaultRowHeight="11.25"/>
  <cols>
    <col min="1" max="1" width="4.83203125" customWidth="1"/>
    <col min="2" max="3" width="3.6640625" customWidth="1"/>
    <col min="4" max="4" width="9.1640625" customWidth="1"/>
    <col min="5" max="5" width="46.1640625" customWidth="1"/>
    <col min="6" max="6" width="17.83203125" customWidth="1"/>
    <col min="7" max="7" width="15" customWidth="1"/>
    <col min="8" max="9" width="17.83203125" customWidth="1"/>
    <col min="10" max="13" width="12.33203125" customWidth="1"/>
  </cols>
  <sheetData>
    <row r="1" spans="1:13" ht="20.100000000000001" customHeight="1">
      <c r="A1" s="26"/>
      <c r="B1" s="27"/>
      <c r="C1" s="27"/>
      <c r="D1" s="27"/>
      <c r="E1" s="27"/>
      <c r="F1" s="27"/>
      <c r="G1" s="27"/>
      <c r="H1" s="27"/>
      <c r="I1" s="27"/>
      <c r="J1" s="27"/>
      <c r="K1" s="27"/>
      <c r="L1" s="27"/>
      <c r="M1" s="28" t="s">
        <v>50</v>
      </c>
    </row>
    <row r="2" spans="1:13" ht="20.100000000000001" customHeight="1">
      <c r="A2" s="146" t="s">
        <v>51</v>
      </c>
      <c r="B2" s="146"/>
      <c r="C2" s="146"/>
      <c r="D2" s="146"/>
      <c r="E2" s="146"/>
      <c r="F2" s="146"/>
      <c r="G2" s="146"/>
      <c r="H2" s="146"/>
      <c r="I2" s="146"/>
      <c r="J2" s="146"/>
      <c r="K2" s="146"/>
      <c r="L2" s="146"/>
      <c r="M2" s="146"/>
    </row>
    <row r="3" spans="1:13" ht="20.100000000000001" customHeight="1">
      <c r="A3" s="166" t="s">
        <v>530</v>
      </c>
      <c r="B3" s="166"/>
      <c r="C3" s="166"/>
      <c r="D3" s="166"/>
      <c r="E3" s="166"/>
      <c r="F3" s="29"/>
      <c r="G3" s="29"/>
      <c r="H3" s="29"/>
      <c r="I3" s="29"/>
      <c r="J3" s="30"/>
      <c r="K3" s="30"/>
      <c r="L3" s="30"/>
      <c r="M3" s="8" t="s">
        <v>2</v>
      </c>
    </row>
    <row r="4" spans="1:13" ht="20.100000000000001" customHeight="1">
      <c r="A4" s="160" t="s">
        <v>52</v>
      </c>
      <c r="B4" s="161"/>
      <c r="C4" s="161"/>
      <c r="D4" s="161"/>
      <c r="E4" s="162"/>
      <c r="F4" s="158" t="s">
        <v>53</v>
      </c>
      <c r="G4" s="151" t="s">
        <v>54</v>
      </c>
      <c r="H4" s="153" t="s">
        <v>55</v>
      </c>
      <c r="I4" s="153" t="s">
        <v>56</v>
      </c>
      <c r="J4" s="159" t="s">
        <v>57</v>
      </c>
      <c r="K4" s="163" t="s">
        <v>58</v>
      </c>
      <c r="L4" s="149" t="s">
        <v>59</v>
      </c>
      <c r="M4" s="153" t="s">
        <v>60</v>
      </c>
    </row>
    <row r="5" spans="1:13" ht="20.100000000000001" customHeight="1">
      <c r="A5" s="160" t="s">
        <v>61</v>
      </c>
      <c r="B5" s="161"/>
      <c r="C5" s="162"/>
      <c r="D5" s="155" t="s">
        <v>62</v>
      </c>
      <c r="E5" s="157" t="s">
        <v>63</v>
      </c>
      <c r="F5" s="153"/>
      <c r="G5" s="151"/>
      <c r="H5" s="153"/>
      <c r="I5" s="153"/>
      <c r="J5" s="159"/>
      <c r="K5" s="164"/>
      <c r="L5" s="149"/>
      <c r="M5" s="153"/>
    </row>
    <row r="6" spans="1:13" ht="30.75" customHeight="1">
      <c r="A6" s="31" t="s">
        <v>64</v>
      </c>
      <c r="B6" s="32" t="s">
        <v>65</v>
      </c>
      <c r="C6" s="33" t="s">
        <v>66</v>
      </c>
      <c r="D6" s="156"/>
      <c r="E6" s="156"/>
      <c r="F6" s="154"/>
      <c r="G6" s="152"/>
      <c r="H6" s="154"/>
      <c r="I6" s="154"/>
      <c r="J6" s="156"/>
      <c r="K6" s="165"/>
      <c r="L6" s="150"/>
      <c r="M6" s="154"/>
    </row>
    <row r="7" spans="1:13" ht="20.100000000000001" customHeight="1">
      <c r="A7" s="34"/>
      <c r="B7" s="34"/>
      <c r="C7" s="34"/>
      <c r="D7" s="34"/>
      <c r="E7" s="34" t="s">
        <v>276</v>
      </c>
      <c r="F7" s="35">
        <f>F8+F9+F10+F11+F12+F13+F14</f>
        <v>578.15000000000009</v>
      </c>
      <c r="G7" s="36"/>
      <c r="H7" s="35">
        <f>H8+H9+H10+H11+H12+H13+H14</f>
        <v>578.15000000000009</v>
      </c>
      <c r="I7" s="36"/>
      <c r="J7" s="37"/>
      <c r="K7" s="38"/>
      <c r="L7" s="37"/>
      <c r="M7" s="39"/>
    </row>
    <row r="8" spans="1:13" ht="20.100000000000001" customHeight="1">
      <c r="A8" s="34" t="s">
        <v>270</v>
      </c>
      <c r="B8" s="34" t="s">
        <v>272</v>
      </c>
      <c r="C8" s="34" t="s">
        <v>273</v>
      </c>
      <c r="D8" s="34" t="s">
        <v>275</v>
      </c>
      <c r="E8" s="34" t="s">
        <v>277</v>
      </c>
      <c r="F8" s="35">
        <f t="shared" ref="F8:F14" si="0">H8</f>
        <v>334.9</v>
      </c>
      <c r="G8" s="36"/>
      <c r="H8" s="36">
        <v>334.9</v>
      </c>
      <c r="I8" s="36"/>
      <c r="J8" s="37"/>
      <c r="K8" s="38"/>
      <c r="L8" s="37"/>
      <c r="M8" s="39"/>
    </row>
    <row r="9" spans="1:13" ht="20.100000000000001" customHeight="1">
      <c r="A9" s="34" t="s">
        <v>270</v>
      </c>
      <c r="B9" s="34" t="s">
        <v>272</v>
      </c>
      <c r="C9" s="34" t="s">
        <v>279</v>
      </c>
      <c r="D9" s="34" t="s">
        <v>275</v>
      </c>
      <c r="E9" s="34" t="s">
        <v>287</v>
      </c>
      <c r="F9" s="35">
        <f t="shared" si="0"/>
        <v>149</v>
      </c>
      <c r="G9" s="36"/>
      <c r="H9" s="36">
        <v>149</v>
      </c>
      <c r="I9" s="36"/>
      <c r="J9" s="37"/>
      <c r="K9" s="38"/>
      <c r="L9" s="37"/>
      <c r="M9" s="39"/>
    </row>
    <row r="10" spans="1:13" ht="20.100000000000001" customHeight="1">
      <c r="A10" s="34" t="s">
        <v>280</v>
      </c>
      <c r="B10" s="34" t="s">
        <v>281</v>
      </c>
      <c r="C10" s="34" t="s">
        <v>281</v>
      </c>
      <c r="D10" s="34" t="s">
        <v>275</v>
      </c>
      <c r="E10" s="34" t="s">
        <v>288</v>
      </c>
      <c r="F10" s="35">
        <f t="shared" si="0"/>
        <v>33.65</v>
      </c>
      <c r="G10" s="36"/>
      <c r="H10" s="36">
        <v>33.65</v>
      </c>
      <c r="I10" s="36"/>
      <c r="J10" s="37"/>
      <c r="K10" s="38"/>
      <c r="L10" s="37"/>
      <c r="M10" s="39"/>
    </row>
    <row r="11" spans="1:13" ht="20.100000000000001" customHeight="1">
      <c r="A11" s="34" t="s">
        <v>280</v>
      </c>
      <c r="B11" s="34" t="s">
        <v>281</v>
      </c>
      <c r="C11" s="34" t="s">
        <v>282</v>
      </c>
      <c r="D11" s="34" t="s">
        <v>275</v>
      </c>
      <c r="E11" s="34" t="s">
        <v>289</v>
      </c>
      <c r="F11" s="35">
        <f t="shared" si="0"/>
        <v>16.829999999999998</v>
      </c>
      <c r="G11" s="36"/>
      <c r="H11" s="36">
        <v>16.829999999999998</v>
      </c>
      <c r="I11" s="36"/>
      <c r="J11" s="37"/>
      <c r="K11" s="38"/>
      <c r="L11" s="37"/>
      <c r="M11" s="39"/>
    </row>
    <row r="12" spans="1:13" ht="20.100000000000001" customHeight="1">
      <c r="A12" s="34" t="s">
        <v>283</v>
      </c>
      <c r="B12" s="34" t="s">
        <v>284</v>
      </c>
      <c r="C12" s="34" t="s">
        <v>273</v>
      </c>
      <c r="D12" s="34" t="s">
        <v>275</v>
      </c>
      <c r="E12" s="34" t="s">
        <v>290</v>
      </c>
      <c r="F12" s="35">
        <f t="shared" si="0"/>
        <v>14.72</v>
      </c>
      <c r="G12" s="36"/>
      <c r="H12" s="36">
        <v>14.72</v>
      </c>
      <c r="I12" s="36"/>
      <c r="J12" s="37"/>
      <c r="K12" s="38"/>
      <c r="L12" s="37"/>
      <c r="M12" s="39"/>
    </row>
    <row r="13" spans="1:13" ht="20.100000000000001" customHeight="1">
      <c r="A13" s="34" t="s">
        <v>283</v>
      </c>
      <c r="B13" s="34" t="s">
        <v>284</v>
      </c>
      <c r="C13" s="34" t="s">
        <v>285</v>
      </c>
      <c r="D13" s="34" t="s">
        <v>275</v>
      </c>
      <c r="E13" s="34" t="s">
        <v>291</v>
      </c>
      <c r="F13" s="35">
        <f t="shared" si="0"/>
        <v>4.33</v>
      </c>
      <c r="G13" s="36"/>
      <c r="H13" s="36">
        <v>4.33</v>
      </c>
      <c r="I13" s="36"/>
      <c r="J13" s="37"/>
      <c r="K13" s="38"/>
      <c r="L13" s="37"/>
      <c r="M13" s="39"/>
    </row>
    <row r="14" spans="1:13" ht="20.100000000000001" customHeight="1">
      <c r="A14" s="34" t="s">
        <v>286</v>
      </c>
      <c r="B14" s="34" t="s">
        <v>279</v>
      </c>
      <c r="C14" s="34" t="s">
        <v>273</v>
      </c>
      <c r="D14" s="34" t="s">
        <v>275</v>
      </c>
      <c r="E14" s="34" t="s">
        <v>292</v>
      </c>
      <c r="F14" s="35">
        <f t="shared" si="0"/>
        <v>24.72</v>
      </c>
      <c r="G14" s="36"/>
      <c r="H14" s="36">
        <v>24.72</v>
      </c>
      <c r="I14" s="36"/>
      <c r="J14" s="37"/>
      <c r="K14" s="38"/>
      <c r="L14" s="37"/>
      <c r="M14" s="39"/>
    </row>
    <row r="15" spans="1:13" ht="20.100000000000001" customHeight="1">
      <c r="A15" s="34"/>
      <c r="B15" s="34"/>
      <c r="C15" s="34"/>
      <c r="D15" s="34"/>
      <c r="E15" s="34"/>
      <c r="F15" s="35"/>
      <c r="G15" s="36"/>
      <c r="H15" s="36"/>
      <c r="I15" s="36"/>
      <c r="J15" s="37"/>
      <c r="K15" s="38"/>
      <c r="L15" s="37"/>
      <c r="M15" s="39"/>
    </row>
    <row r="16" spans="1:13" ht="20.100000000000001" customHeight="1">
      <c r="A16" s="34"/>
      <c r="B16" s="34"/>
      <c r="C16" s="34"/>
      <c r="D16" s="34"/>
      <c r="E16" s="34"/>
      <c r="F16" s="35"/>
      <c r="G16" s="36"/>
      <c r="H16" s="36"/>
      <c r="I16" s="36"/>
      <c r="J16" s="37"/>
      <c r="K16" s="38"/>
      <c r="L16" s="37"/>
      <c r="M16" s="39"/>
    </row>
    <row r="17" spans="1:13" ht="20.100000000000001" customHeight="1">
      <c r="A17" s="34"/>
      <c r="B17" s="34"/>
      <c r="C17" s="34"/>
      <c r="D17" s="34"/>
      <c r="E17" s="34"/>
      <c r="F17" s="35"/>
      <c r="G17" s="36"/>
      <c r="H17" s="36"/>
      <c r="I17" s="36"/>
      <c r="J17" s="37"/>
      <c r="K17" s="38"/>
      <c r="L17" s="37"/>
      <c r="M17" s="39"/>
    </row>
    <row r="18" spans="1:13" ht="20.100000000000001" customHeight="1">
      <c r="A18" s="34"/>
      <c r="B18" s="34"/>
      <c r="C18" s="34"/>
      <c r="D18" s="34"/>
      <c r="E18" s="34"/>
      <c r="F18" s="35"/>
      <c r="G18" s="36"/>
      <c r="H18" s="36"/>
      <c r="I18" s="36"/>
      <c r="J18" s="37"/>
      <c r="K18" s="38"/>
      <c r="L18" s="37"/>
      <c r="M18" s="39"/>
    </row>
  </sheetData>
  <mergeCells count="14">
    <mergeCell ref="L4:L6"/>
    <mergeCell ref="G4:G6"/>
    <mergeCell ref="H4:H6"/>
    <mergeCell ref="A2:M2"/>
    <mergeCell ref="D5:D6"/>
    <mergeCell ref="E5:E6"/>
    <mergeCell ref="F4:F6"/>
    <mergeCell ref="J4:J6"/>
    <mergeCell ref="I4:I6"/>
    <mergeCell ref="A4:E4"/>
    <mergeCell ref="A5:C5"/>
    <mergeCell ref="M4:M6"/>
    <mergeCell ref="K4:K6"/>
    <mergeCell ref="A3:E3"/>
  </mergeCells>
  <phoneticPr fontId="4" type="noConversion"/>
  <printOptions horizontalCentered="1"/>
  <pageMargins left="0.59027779102325439" right="0.59027779102325439" top="0.59027779102325439" bottom="0.59027779102325439" header="0.59027779102325439" footer="0.39375001192092896"/>
  <pageSetup paperSize="9" scale="89" fitToHeight="100" orientation="landscape" errors="blank" r:id="rId1"/>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sheetPr>
    <pageSetUpPr autoPageBreaks="0" fitToPage="1"/>
  </sheetPr>
  <dimension ref="A1:J17"/>
  <sheetViews>
    <sheetView showGridLines="0" showZeros="0" view="pageBreakPreview" zoomScale="60" zoomScaleNormal="100" workbookViewId="0">
      <selection activeCell="A3" sqref="A3:E3"/>
    </sheetView>
  </sheetViews>
  <sheetFormatPr defaultRowHeight="11.25"/>
  <cols>
    <col min="1" max="1" width="5" customWidth="1"/>
    <col min="2" max="3" width="3.6640625" customWidth="1"/>
    <col min="4" max="4" width="10.1640625" customWidth="1"/>
    <col min="5" max="5" width="50.83203125" customWidth="1"/>
    <col min="6" max="8" width="21.1640625" customWidth="1"/>
    <col min="9" max="10" width="14.5" customWidth="1"/>
    <col min="11" max="12" width="10.6640625" customWidth="1"/>
  </cols>
  <sheetData>
    <row r="1" spans="1:10" ht="20.100000000000001" customHeight="1">
      <c r="A1" s="11"/>
      <c r="B1" s="40"/>
      <c r="C1" s="40"/>
      <c r="D1" s="40"/>
      <c r="E1" s="40"/>
      <c r="F1" s="40"/>
      <c r="G1" s="40"/>
      <c r="H1" s="40"/>
      <c r="I1" s="40"/>
      <c r="J1" s="41" t="s">
        <v>68</v>
      </c>
    </row>
    <row r="2" spans="1:10" ht="20.100000000000001" customHeight="1">
      <c r="A2" s="146" t="s">
        <v>69</v>
      </c>
      <c r="B2" s="146"/>
      <c r="C2" s="146"/>
      <c r="D2" s="146"/>
      <c r="E2" s="146"/>
      <c r="F2" s="146"/>
      <c r="G2" s="146"/>
      <c r="H2" s="146"/>
      <c r="I2" s="146"/>
      <c r="J2" s="146"/>
    </row>
    <row r="3" spans="1:10" ht="20.100000000000001" customHeight="1">
      <c r="A3" s="178" t="s">
        <v>530</v>
      </c>
      <c r="B3" s="178"/>
      <c r="C3" s="178"/>
      <c r="D3" s="178"/>
      <c r="E3" s="178"/>
      <c r="F3" s="42"/>
      <c r="G3" s="42"/>
      <c r="H3" s="42"/>
      <c r="I3" s="42"/>
      <c r="J3" s="8" t="s">
        <v>2</v>
      </c>
    </row>
    <row r="4" spans="1:10" ht="20.100000000000001" customHeight="1">
      <c r="A4" s="147" t="s">
        <v>52</v>
      </c>
      <c r="B4" s="177"/>
      <c r="C4" s="177"/>
      <c r="D4" s="177"/>
      <c r="E4" s="148"/>
      <c r="F4" s="172" t="s">
        <v>53</v>
      </c>
      <c r="G4" s="173" t="s">
        <v>70</v>
      </c>
      <c r="H4" s="175" t="s">
        <v>71</v>
      </c>
      <c r="I4" s="175" t="s">
        <v>72</v>
      </c>
      <c r="J4" s="167" t="s">
        <v>73</v>
      </c>
    </row>
    <row r="5" spans="1:10" ht="20.100000000000001" customHeight="1">
      <c r="A5" s="147" t="s">
        <v>61</v>
      </c>
      <c r="B5" s="177"/>
      <c r="C5" s="148"/>
      <c r="D5" s="171" t="s">
        <v>62</v>
      </c>
      <c r="E5" s="169" t="s">
        <v>74</v>
      </c>
      <c r="F5" s="173"/>
      <c r="G5" s="173"/>
      <c r="H5" s="175"/>
      <c r="I5" s="175"/>
      <c r="J5" s="167"/>
    </row>
    <row r="6" spans="1:10" ht="20.25" customHeight="1">
      <c r="A6" s="44" t="s">
        <v>64</v>
      </c>
      <c r="B6" s="44" t="s">
        <v>65</v>
      </c>
      <c r="C6" s="45" t="s">
        <v>66</v>
      </c>
      <c r="D6" s="167"/>
      <c r="E6" s="170"/>
      <c r="F6" s="174"/>
      <c r="G6" s="174"/>
      <c r="H6" s="176"/>
      <c r="I6" s="176"/>
      <c r="J6" s="168"/>
    </row>
    <row r="7" spans="1:10" ht="20.100000000000001" customHeight="1">
      <c r="A7" s="46" t="s">
        <v>67</v>
      </c>
      <c r="B7" s="46" t="s">
        <v>67</v>
      </c>
      <c r="C7" s="46" t="s">
        <v>67</v>
      </c>
      <c r="D7" s="47" t="s">
        <v>67</v>
      </c>
      <c r="E7" s="47" t="s">
        <v>53</v>
      </c>
      <c r="F7" s="48">
        <f>F8+F9+F10+F11+F12+F13+F14</f>
        <v>578.15000000000009</v>
      </c>
      <c r="G7" s="48">
        <f>G8+G9+G10+G11+G12+G13+G14</f>
        <v>423.45999999999992</v>
      </c>
      <c r="H7" s="48">
        <f>H8+H9+H10+H11+H12+H13+H14</f>
        <v>154.69</v>
      </c>
      <c r="I7" s="49">
        <f>0</f>
        <v>0</v>
      </c>
      <c r="J7" s="50">
        <f>0</f>
        <v>0</v>
      </c>
    </row>
    <row r="8" spans="1:10" ht="20.100000000000001" customHeight="1">
      <c r="A8" s="34" t="s">
        <v>270</v>
      </c>
      <c r="B8" s="34" t="s">
        <v>272</v>
      </c>
      <c r="C8" s="34" t="s">
        <v>273</v>
      </c>
      <c r="D8" s="34" t="s">
        <v>275</v>
      </c>
      <c r="E8" s="34" t="s">
        <v>277</v>
      </c>
      <c r="F8" s="48">
        <f>G8+H8</f>
        <v>329.21</v>
      </c>
      <c r="G8" s="49">
        <v>329.21</v>
      </c>
      <c r="H8" s="49"/>
      <c r="I8" s="49"/>
      <c r="J8" s="50"/>
    </row>
    <row r="9" spans="1:10" ht="20.100000000000001" customHeight="1">
      <c r="A9" s="34" t="s">
        <v>270</v>
      </c>
      <c r="B9" s="34" t="s">
        <v>272</v>
      </c>
      <c r="C9" s="34" t="s">
        <v>279</v>
      </c>
      <c r="D9" s="34" t="s">
        <v>275</v>
      </c>
      <c r="E9" s="34" t="s">
        <v>287</v>
      </c>
      <c r="F9" s="48">
        <f t="shared" ref="F9:F14" si="0">G9+H9</f>
        <v>154.69</v>
      </c>
      <c r="G9" s="49"/>
      <c r="H9" s="49">
        <v>154.69</v>
      </c>
      <c r="I9" s="49"/>
      <c r="J9" s="50"/>
    </row>
    <row r="10" spans="1:10" ht="20.100000000000001" customHeight="1">
      <c r="A10" s="34" t="s">
        <v>280</v>
      </c>
      <c r="B10" s="34" t="s">
        <v>281</v>
      </c>
      <c r="C10" s="34" t="s">
        <v>281</v>
      </c>
      <c r="D10" s="34" t="s">
        <v>275</v>
      </c>
      <c r="E10" s="34" t="s">
        <v>288</v>
      </c>
      <c r="F10" s="48">
        <f t="shared" si="0"/>
        <v>33.65</v>
      </c>
      <c r="G10" s="49">
        <v>33.65</v>
      </c>
      <c r="H10" s="49"/>
      <c r="I10" s="49"/>
      <c r="J10" s="50"/>
    </row>
    <row r="11" spans="1:10" ht="20.100000000000001" customHeight="1">
      <c r="A11" s="34" t="s">
        <v>280</v>
      </c>
      <c r="B11" s="34" t="s">
        <v>281</v>
      </c>
      <c r="C11" s="34" t="s">
        <v>282</v>
      </c>
      <c r="D11" s="34" t="s">
        <v>275</v>
      </c>
      <c r="E11" s="34" t="s">
        <v>289</v>
      </c>
      <c r="F11" s="48">
        <f t="shared" si="0"/>
        <v>16.829999999999998</v>
      </c>
      <c r="G11" s="49">
        <v>16.829999999999998</v>
      </c>
      <c r="H11" s="49"/>
      <c r="I11" s="49"/>
      <c r="J11" s="50"/>
    </row>
    <row r="12" spans="1:10" ht="20.100000000000001" customHeight="1">
      <c r="A12" s="34" t="s">
        <v>283</v>
      </c>
      <c r="B12" s="34" t="s">
        <v>284</v>
      </c>
      <c r="C12" s="34" t="s">
        <v>273</v>
      </c>
      <c r="D12" s="34" t="s">
        <v>275</v>
      </c>
      <c r="E12" s="34" t="s">
        <v>290</v>
      </c>
      <c r="F12" s="48">
        <f t="shared" si="0"/>
        <v>14.72</v>
      </c>
      <c r="G12" s="49">
        <v>14.72</v>
      </c>
      <c r="H12" s="49"/>
      <c r="I12" s="49"/>
      <c r="J12" s="50"/>
    </row>
    <row r="13" spans="1:10" ht="20.100000000000001" customHeight="1">
      <c r="A13" s="34" t="s">
        <v>283</v>
      </c>
      <c r="B13" s="34" t="s">
        <v>284</v>
      </c>
      <c r="C13" s="34" t="s">
        <v>285</v>
      </c>
      <c r="D13" s="34" t="s">
        <v>275</v>
      </c>
      <c r="E13" s="34" t="s">
        <v>291</v>
      </c>
      <c r="F13" s="48">
        <f t="shared" si="0"/>
        <v>4.33</v>
      </c>
      <c r="G13" s="49">
        <v>4.33</v>
      </c>
      <c r="H13" s="49"/>
      <c r="I13" s="49"/>
      <c r="J13" s="50"/>
    </row>
    <row r="14" spans="1:10" ht="20.100000000000001" customHeight="1">
      <c r="A14" s="34" t="s">
        <v>286</v>
      </c>
      <c r="B14" s="34" t="s">
        <v>279</v>
      </c>
      <c r="C14" s="34" t="s">
        <v>273</v>
      </c>
      <c r="D14" s="34" t="s">
        <v>275</v>
      </c>
      <c r="E14" s="34" t="s">
        <v>292</v>
      </c>
      <c r="F14" s="48">
        <f t="shared" si="0"/>
        <v>24.72</v>
      </c>
      <c r="G14" s="49">
        <v>24.72</v>
      </c>
      <c r="H14" s="49"/>
      <c r="I14" s="49"/>
      <c r="J14" s="50"/>
    </row>
    <row r="15" spans="1:10" ht="20.100000000000001" customHeight="1">
      <c r="A15" s="46"/>
      <c r="B15" s="46"/>
      <c r="C15" s="46"/>
      <c r="D15" s="47"/>
      <c r="E15" s="47"/>
      <c r="F15" s="48"/>
      <c r="G15" s="49"/>
      <c r="H15" s="49"/>
      <c r="I15" s="49"/>
      <c r="J15" s="50"/>
    </row>
    <row r="16" spans="1:10" ht="20.100000000000001" customHeight="1">
      <c r="A16" s="46"/>
      <c r="B16" s="46"/>
      <c r="C16" s="46"/>
      <c r="D16" s="47"/>
      <c r="E16" s="47"/>
      <c r="F16" s="48"/>
      <c r="G16" s="49"/>
      <c r="H16" s="49"/>
      <c r="I16" s="49"/>
      <c r="J16" s="50"/>
    </row>
    <row r="17" spans="1:10" ht="20.100000000000001" customHeight="1">
      <c r="A17" s="46"/>
      <c r="B17" s="46"/>
      <c r="C17" s="46"/>
      <c r="D17" s="47"/>
      <c r="E17" s="47"/>
      <c r="F17" s="48"/>
      <c r="G17" s="49"/>
      <c r="H17" s="49"/>
      <c r="I17" s="49"/>
      <c r="J17" s="50"/>
    </row>
  </sheetData>
  <mergeCells count="11">
    <mergeCell ref="A2:J2"/>
    <mergeCell ref="J4:J6"/>
    <mergeCell ref="E5:E6"/>
    <mergeCell ref="D5:D6"/>
    <mergeCell ref="F4:F6"/>
    <mergeCell ref="G4:G6"/>
    <mergeCell ref="H4:H6"/>
    <mergeCell ref="I4:I6"/>
    <mergeCell ref="A4:E4"/>
    <mergeCell ref="A5:C5"/>
    <mergeCell ref="A3:E3"/>
  </mergeCells>
  <phoneticPr fontId="4" type="noConversion"/>
  <printOptions horizontalCentered="1"/>
  <pageMargins left="0.59097224473953247" right="0.59097224473953247" top="0.59097224473953247" bottom="0.59097224473953247" header="0.59097224473953247" footer="0.39375001192092896"/>
  <pageSetup paperSize="9" scale="99" fitToHeight="100" orientation="landscape" errors="blank" r:id="rId1"/>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sheetPr>
    <pageSetUpPr autoPageBreaks="0"/>
  </sheetPr>
  <dimension ref="A1:G40"/>
  <sheetViews>
    <sheetView showGridLines="0" showZeros="0" view="pageBreakPreview" zoomScale="60" zoomScaleNormal="100" workbookViewId="0">
      <selection activeCell="F22" sqref="F22"/>
    </sheetView>
  </sheetViews>
  <sheetFormatPr defaultRowHeight="11.25"/>
  <cols>
    <col min="1" max="1" width="33" customWidth="1"/>
    <col min="2" max="2" width="16.83203125" customWidth="1"/>
    <col min="3" max="3" width="28.83203125" customWidth="1"/>
    <col min="4" max="5" width="14.83203125" customWidth="1"/>
    <col min="6" max="7" width="18.5" customWidth="1"/>
  </cols>
  <sheetData>
    <row r="1" spans="1:7" ht="20.25" customHeight="1">
      <c r="A1" s="7"/>
      <c r="B1" s="7"/>
      <c r="C1" s="7"/>
      <c r="D1" s="7"/>
      <c r="E1" s="7"/>
      <c r="G1" s="8" t="s">
        <v>75</v>
      </c>
    </row>
    <row r="2" spans="1:7" ht="20.25" customHeight="1">
      <c r="A2" s="146" t="s">
        <v>76</v>
      </c>
      <c r="B2" s="146"/>
      <c r="C2" s="146"/>
      <c r="D2" s="146"/>
      <c r="E2" s="146"/>
      <c r="F2" s="146"/>
      <c r="G2" s="146"/>
    </row>
    <row r="3" spans="1:7" ht="20.25" customHeight="1">
      <c r="A3" s="9" t="s">
        <v>531</v>
      </c>
      <c r="B3" s="10"/>
      <c r="C3" s="11"/>
      <c r="D3" s="11"/>
      <c r="E3" s="11"/>
      <c r="F3" s="11"/>
      <c r="G3" s="8" t="s">
        <v>2</v>
      </c>
    </row>
    <row r="4" spans="1:7" ht="20.25" customHeight="1">
      <c r="A4" s="147" t="s">
        <v>3</v>
      </c>
      <c r="B4" s="148"/>
      <c r="C4" s="179" t="s">
        <v>4</v>
      </c>
      <c r="D4" s="179"/>
      <c r="E4" s="179"/>
      <c r="F4" s="179"/>
      <c r="G4" s="179"/>
    </row>
    <row r="5" spans="1:7" ht="20.25" customHeight="1">
      <c r="A5" s="12" t="s">
        <v>5</v>
      </c>
      <c r="B5" s="52" t="s">
        <v>293</v>
      </c>
      <c r="C5" s="51" t="s">
        <v>5</v>
      </c>
      <c r="D5" s="53" t="s">
        <v>53</v>
      </c>
      <c r="E5" s="53" t="s">
        <v>77</v>
      </c>
      <c r="F5" s="54" t="s">
        <v>78</v>
      </c>
      <c r="G5" s="53" t="s">
        <v>79</v>
      </c>
    </row>
    <row r="6" spans="1:7" ht="20.25" customHeight="1">
      <c r="A6" s="15" t="s">
        <v>80</v>
      </c>
      <c r="B6" s="55">
        <v>578.15</v>
      </c>
      <c r="C6" s="56" t="s">
        <v>81</v>
      </c>
      <c r="D6" s="16">
        <f>E6</f>
        <v>578.15</v>
      </c>
      <c r="E6" s="16">
        <v>578.15</v>
      </c>
      <c r="F6" s="16">
        <f>SUM(F7:F35)</f>
        <v>0</v>
      </c>
      <c r="G6" s="16">
        <f>SUM(G7:G35)</f>
        <v>0</v>
      </c>
    </row>
    <row r="7" spans="1:7" ht="20.25" customHeight="1">
      <c r="A7" s="15" t="s">
        <v>82</v>
      </c>
      <c r="B7" s="57">
        <v>578.15</v>
      </c>
      <c r="C7" s="56" t="s">
        <v>83</v>
      </c>
      <c r="D7" s="16">
        <f>E7</f>
        <v>483.9</v>
      </c>
      <c r="E7" s="16">
        <v>483.9</v>
      </c>
      <c r="F7" s="16">
        <v>0</v>
      </c>
      <c r="G7" s="16"/>
    </row>
    <row r="8" spans="1:7" ht="20.25" customHeight="1">
      <c r="A8" s="15" t="s">
        <v>84</v>
      </c>
      <c r="B8" s="57"/>
      <c r="C8" s="56" t="s">
        <v>85</v>
      </c>
      <c r="D8" s="19"/>
      <c r="E8" s="16"/>
      <c r="F8" s="16">
        <v>0</v>
      </c>
      <c r="G8" s="16"/>
    </row>
    <row r="9" spans="1:7" ht="20.25" customHeight="1">
      <c r="A9" s="15" t="s">
        <v>86</v>
      </c>
      <c r="B9" s="58"/>
      <c r="C9" s="56" t="s">
        <v>87</v>
      </c>
      <c r="D9" s="19"/>
      <c r="E9" s="16"/>
      <c r="F9" s="16">
        <v>0</v>
      </c>
      <c r="G9" s="16"/>
    </row>
    <row r="10" spans="1:7" ht="20.25" customHeight="1">
      <c r="A10" s="15" t="s">
        <v>88</v>
      </c>
      <c r="B10" s="57"/>
      <c r="C10" s="56" t="s">
        <v>89</v>
      </c>
      <c r="D10" s="19"/>
      <c r="E10" s="16"/>
      <c r="F10" s="16">
        <v>0</v>
      </c>
      <c r="G10" s="16"/>
    </row>
    <row r="11" spans="1:7" ht="20.25" customHeight="1">
      <c r="A11" s="15" t="s">
        <v>82</v>
      </c>
      <c r="B11" s="57"/>
      <c r="C11" s="56" t="s">
        <v>90</v>
      </c>
      <c r="D11" s="19"/>
      <c r="E11" s="16"/>
      <c r="F11" s="16">
        <v>0</v>
      </c>
      <c r="G11" s="16"/>
    </row>
    <row r="12" spans="1:7" ht="20.25" customHeight="1">
      <c r="A12" s="15" t="s">
        <v>84</v>
      </c>
      <c r="B12" s="57">
        <v>0</v>
      </c>
      <c r="C12" s="56" t="s">
        <v>91</v>
      </c>
      <c r="D12" s="19"/>
      <c r="E12" s="16"/>
      <c r="F12" s="16">
        <v>0</v>
      </c>
      <c r="G12" s="16"/>
    </row>
    <row r="13" spans="1:7" ht="20.25" customHeight="1">
      <c r="A13" s="15" t="s">
        <v>86</v>
      </c>
      <c r="B13" s="57"/>
      <c r="C13" s="56" t="s">
        <v>92</v>
      </c>
      <c r="D13" s="19"/>
      <c r="E13" s="16"/>
      <c r="F13" s="16">
        <v>0</v>
      </c>
      <c r="G13" s="16"/>
    </row>
    <row r="14" spans="1:7" ht="20.25" customHeight="1">
      <c r="A14" s="15"/>
      <c r="B14" s="58"/>
      <c r="C14" s="56" t="s">
        <v>93</v>
      </c>
      <c r="D14" s="19"/>
      <c r="E14" s="16"/>
      <c r="F14" s="16">
        <v>0</v>
      </c>
      <c r="G14" s="16"/>
    </row>
    <row r="15" spans="1:7" ht="20.25" customHeight="1">
      <c r="A15" s="18"/>
      <c r="B15" s="59"/>
      <c r="C15" s="56" t="s">
        <v>94</v>
      </c>
      <c r="D15" s="16">
        <f>E15</f>
        <v>50.48</v>
      </c>
      <c r="E15" s="16">
        <v>50.48</v>
      </c>
      <c r="F15" s="16">
        <v>0</v>
      </c>
      <c r="G15" s="16"/>
    </row>
    <row r="16" spans="1:7" ht="20.25" customHeight="1">
      <c r="A16" s="18"/>
      <c r="B16" s="58"/>
      <c r="C16" s="56" t="s">
        <v>95</v>
      </c>
      <c r="D16" s="16">
        <f>E16</f>
        <v>19.05</v>
      </c>
      <c r="E16" s="16">
        <v>19.05</v>
      </c>
      <c r="F16" s="16">
        <v>0</v>
      </c>
      <c r="G16" s="16"/>
    </row>
    <row r="17" spans="1:7" ht="20.25" customHeight="1">
      <c r="A17" s="18"/>
      <c r="B17" s="58"/>
      <c r="C17" s="56" t="s">
        <v>96</v>
      </c>
      <c r="D17" s="19"/>
      <c r="E17" s="16"/>
      <c r="F17" s="16">
        <v>0</v>
      </c>
      <c r="G17" s="16"/>
    </row>
    <row r="18" spans="1:7" ht="20.25" customHeight="1">
      <c r="A18" s="18"/>
      <c r="B18" s="58"/>
      <c r="C18" s="56" t="s">
        <v>97</v>
      </c>
      <c r="D18" s="19"/>
      <c r="E18" s="16"/>
      <c r="F18" s="16">
        <v>0</v>
      </c>
      <c r="G18" s="16"/>
    </row>
    <row r="19" spans="1:7" ht="20.25" customHeight="1">
      <c r="A19" s="18"/>
      <c r="B19" s="58"/>
      <c r="C19" s="56" t="s">
        <v>98</v>
      </c>
      <c r="D19" s="19"/>
      <c r="E19" s="16"/>
      <c r="F19" s="16">
        <v>0</v>
      </c>
      <c r="G19" s="16"/>
    </row>
    <row r="20" spans="1:7" ht="20.25" customHeight="1">
      <c r="A20" s="18"/>
      <c r="B20" s="58"/>
      <c r="C20" s="56" t="s">
        <v>99</v>
      </c>
      <c r="D20" s="19"/>
      <c r="E20" s="16"/>
      <c r="F20" s="16">
        <v>0</v>
      </c>
      <c r="G20" s="16"/>
    </row>
    <row r="21" spans="1:7" ht="20.25" customHeight="1">
      <c r="A21" s="18"/>
      <c r="B21" s="58"/>
      <c r="C21" s="56" t="s">
        <v>100</v>
      </c>
      <c r="D21" s="19"/>
      <c r="E21" s="16"/>
      <c r="F21" s="16">
        <v>0</v>
      </c>
      <c r="G21" s="16"/>
    </row>
    <row r="22" spans="1:7" ht="20.25" customHeight="1">
      <c r="A22" s="18"/>
      <c r="B22" s="58"/>
      <c r="C22" s="56" t="s">
        <v>101</v>
      </c>
      <c r="D22" s="19"/>
      <c r="E22" s="16"/>
      <c r="F22" s="16">
        <v>0</v>
      </c>
      <c r="G22" s="16"/>
    </row>
    <row r="23" spans="1:7" ht="20.25" customHeight="1">
      <c r="A23" s="18"/>
      <c r="B23" s="58"/>
      <c r="C23" s="56" t="s">
        <v>102</v>
      </c>
      <c r="D23" s="19"/>
      <c r="E23" s="16"/>
      <c r="F23" s="16">
        <v>0</v>
      </c>
      <c r="G23" s="16"/>
    </row>
    <row r="24" spans="1:7" ht="20.25" customHeight="1">
      <c r="A24" s="18"/>
      <c r="B24" s="58"/>
      <c r="C24" s="56" t="s">
        <v>103</v>
      </c>
      <c r="D24" s="19"/>
      <c r="E24" s="16"/>
      <c r="F24" s="16">
        <v>0</v>
      </c>
      <c r="G24" s="16"/>
    </row>
    <row r="25" spans="1:7" ht="20.25" customHeight="1">
      <c r="A25" s="18"/>
      <c r="B25" s="58"/>
      <c r="C25" s="56" t="s">
        <v>104</v>
      </c>
      <c r="D25" s="19"/>
      <c r="E25" s="16"/>
      <c r="F25" s="16">
        <v>0</v>
      </c>
      <c r="G25" s="16"/>
    </row>
    <row r="26" spans="1:7" ht="20.25" customHeight="1">
      <c r="A26" s="15"/>
      <c r="B26" s="58"/>
      <c r="C26" s="56" t="s">
        <v>105</v>
      </c>
      <c r="D26" s="16">
        <f>E26</f>
        <v>24.72</v>
      </c>
      <c r="E26" s="16">
        <v>24.72</v>
      </c>
      <c r="F26" s="16">
        <v>0</v>
      </c>
      <c r="G26" s="16"/>
    </row>
    <row r="27" spans="1:7" ht="20.25" customHeight="1">
      <c r="A27" s="15"/>
      <c r="B27" s="58"/>
      <c r="C27" s="56" t="s">
        <v>106</v>
      </c>
      <c r="D27" s="19"/>
      <c r="E27" s="16"/>
      <c r="F27" s="16">
        <v>0</v>
      </c>
      <c r="G27" s="16"/>
    </row>
    <row r="28" spans="1:7" ht="20.25" customHeight="1">
      <c r="A28" s="15"/>
      <c r="B28" s="58"/>
      <c r="C28" s="56" t="s">
        <v>107</v>
      </c>
      <c r="D28" s="19"/>
      <c r="E28" s="16"/>
      <c r="F28" s="16">
        <v>0</v>
      </c>
      <c r="G28" s="16"/>
    </row>
    <row r="29" spans="1:7" ht="20.25" customHeight="1">
      <c r="A29" s="15"/>
      <c r="B29" s="58"/>
      <c r="C29" s="56" t="s">
        <v>108</v>
      </c>
      <c r="D29" s="19"/>
      <c r="E29" s="16"/>
      <c r="F29" s="16">
        <v>0</v>
      </c>
      <c r="G29" s="16"/>
    </row>
    <row r="30" spans="1:7" ht="20.25" customHeight="1">
      <c r="A30" s="15"/>
      <c r="B30" s="58"/>
      <c r="C30" s="56" t="s">
        <v>109</v>
      </c>
      <c r="D30" s="19"/>
      <c r="E30" s="16"/>
      <c r="F30" s="16">
        <v>0</v>
      </c>
      <c r="G30" s="16"/>
    </row>
    <row r="31" spans="1:7" ht="20.25" customHeight="1">
      <c r="A31" s="15"/>
      <c r="B31" s="58"/>
      <c r="C31" s="56" t="s">
        <v>110</v>
      </c>
      <c r="D31" s="19"/>
      <c r="E31" s="16"/>
      <c r="F31" s="16">
        <v>0</v>
      </c>
      <c r="G31" s="16"/>
    </row>
    <row r="32" spans="1:7" ht="20.25" customHeight="1">
      <c r="A32" s="15"/>
      <c r="B32" s="58"/>
      <c r="C32" s="56" t="s">
        <v>111</v>
      </c>
      <c r="D32" s="19"/>
      <c r="E32" s="16"/>
      <c r="F32" s="16">
        <v>0</v>
      </c>
      <c r="G32" s="16"/>
    </row>
    <row r="33" spans="1:7" ht="20.25" customHeight="1">
      <c r="A33" s="15"/>
      <c r="B33" s="58"/>
      <c r="C33" s="56" t="s">
        <v>112</v>
      </c>
      <c r="D33" s="19"/>
      <c r="E33" s="16"/>
      <c r="F33" s="16">
        <v>0</v>
      </c>
      <c r="G33" s="16"/>
    </row>
    <row r="34" spans="1:7" ht="20.25" customHeight="1">
      <c r="A34" s="15"/>
      <c r="B34" s="58"/>
      <c r="C34" s="56" t="s">
        <v>113</v>
      </c>
      <c r="D34" s="19"/>
      <c r="E34" s="16"/>
      <c r="F34" s="16">
        <v>0</v>
      </c>
      <c r="G34" s="16"/>
    </row>
    <row r="35" spans="1:7" ht="20.25" customHeight="1">
      <c r="A35" s="15"/>
      <c r="B35" s="58"/>
      <c r="C35" s="56" t="s">
        <v>114</v>
      </c>
      <c r="D35" s="19"/>
      <c r="E35" s="16"/>
      <c r="F35" s="16">
        <v>0</v>
      </c>
      <c r="G35" s="16"/>
    </row>
    <row r="36" spans="1:7" ht="20.25" customHeight="1">
      <c r="A36" s="20"/>
      <c r="B36" s="60"/>
      <c r="C36" s="43"/>
      <c r="D36" s="19"/>
      <c r="E36" s="19"/>
      <c r="F36" s="19"/>
      <c r="G36" s="19"/>
    </row>
    <row r="37" spans="1:7" ht="20.25" customHeight="1">
      <c r="A37" s="15"/>
      <c r="B37" s="58"/>
      <c r="C37" s="56" t="s">
        <v>115</v>
      </c>
      <c r="D37" s="19"/>
      <c r="E37" s="16"/>
      <c r="F37" s="16"/>
      <c r="G37" s="16"/>
    </row>
    <row r="38" spans="1:7" ht="20.25" customHeight="1">
      <c r="A38" s="15"/>
      <c r="B38" s="61"/>
      <c r="C38" s="56"/>
      <c r="D38" s="19"/>
      <c r="E38" s="19"/>
      <c r="F38" s="19"/>
      <c r="G38" s="19"/>
    </row>
    <row r="39" spans="1:7" ht="20.25" customHeight="1">
      <c r="A39" s="20" t="s">
        <v>48</v>
      </c>
      <c r="B39" s="62">
        <f>SUM(B6,B10)</f>
        <v>578.15</v>
      </c>
      <c r="C39" s="43" t="s">
        <v>49</v>
      </c>
      <c r="D39" s="16">
        <f>E39</f>
        <v>578.15</v>
      </c>
      <c r="E39" s="19">
        <f>SUM(E7:E38)</f>
        <v>578.15</v>
      </c>
      <c r="F39" s="19">
        <f>SUM(F7:F37)</f>
        <v>0</v>
      </c>
      <c r="G39" s="19">
        <f>SUM(G7:G37)</f>
        <v>0</v>
      </c>
    </row>
    <row r="40" spans="1:7" ht="20.25" customHeight="1">
      <c r="A40" s="23"/>
      <c r="B40" s="24"/>
      <c r="C40" s="25"/>
      <c r="D40" s="25"/>
      <c r="E40" s="25"/>
      <c r="F40" s="25"/>
      <c r="G40" s="25"/>
    </row>
  </sheetData>
  <mergeCells count="3">
    <mergeCell ref="A2:G2"/>
    <mergeCell ref="C4:G4"/>
    <mergeCell ref="A4:B4"/>
  </mergeCells>
  <phoneticPr fontId="4" type="noConversion"/>
  <printOptions horizontalCentered="1" verticalCentered="1"/>
  <pageMargins left="0.59055118110236227" right="0.59055118110236227" top="0.59055118110236227" bottom="0.59055118110236227" header="0.59055118110236227" footer="0.39370078740157483"/>
  <pageSetup paperSize="9" scale="75" orientation="portrait" errors="blank" r:id="rId1"/>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sheetPr>
    <pageSetUpPr autoPageBreaks="0"/>
  </sheetPr>
  <dimension ref="A1:S27"/>
  <sheetViews>
    <sheetView showGridLines="0" showZeros="0" view="pageBreakPreview" zoomScale="60" zoomScaleNormal="100" workbookViewId="0">
      <selection activeCell="N33" sqref="N33"/>
    </sheetView>
  </sheetViews>
  <sheetFormatPr defaultRowHeight="11.25"/>
  <cols>
    <col min="1" max="1" width="4.5" customWidth="1"/>
    <col min="2" max="2" width="4.33203125" customWidth="1"/>
    <col min="3" max="3" width="11" customWidth="1"/>
    <col min="4" max="4" width="26" customWidth="1"/>
    <col min="5" max="6" width="12.1640625" customWidth="1"/>
    <col min="7" max="9" width="15.5" customWidth="1"/>
    <col min="10" max="17" width="8.6640625" customWidth="1"/>
    <col min="18" max="19" width="12.83203125" customWidth="1"/>
  </cols>
  <sheetData>
    <row r="1" spans="1:19" s="1" customFormat="1" ht="18" customHeight="1">
      <c r="A1" s="63"/>
      <c r="B1" s="63"/>
      <c r="C1" s="63"/>
      <c r="D1" s="63"/>
      <c r="E1" s="63"/>
      <c r="F1" s="63"/>
      <c r="G1" s="63"/>
      <c r="H1" s="63"/>
      <c r="I1" s="63"/>
      <c r="J1"/>
      <c r="K1"/>
      <c r="L1"/>
      <c r="M1"/>
      <c r="N1"/>
      <c r="O1"/>
      <c r="P1"/>
      <c r="Q1"/>
      <c r="R1"/>
      <c r="S1" s="64" t="s">
        <v>116</v>
      </c>
    </row>
    <row r="2" spans="1:19" s="1" customFormat="1" ht="18" customHeight="1">
      <c r="A2" s="180" t="s">
        <v>117</v>
      </c>
      <c r="B2" s="180"/>
      <c r="C2" s="180"/>
      <c r="D2" s="180"/>
      <c r="E2" s="180"/>
      <c r="F2" s="180"/>
      <c r="G2" s="180"/>
      <c r="H2" s="180"/>
      <c r="I2" s="180"/>
      <c r="J2" s="180"/>
      <c r="K2" s="181"/>
      <c r="L2" s="181"/>
      <c r="M2" s="181"/>
      <c r="N2" s="181"/>
      <c r="O2" s="181"/>
      <c r="P2" s="181"/>
      <c r="Q2" s="181"/>
      <c r="R2" s="181"/>
      <c r="S2" s="182"/>
    </row>
    <row r="3" spans="1:19" s="1" customFormat="1" ht="18" customHeight="1">
      <c r="A3" s="193" t="s">
        <v>530</v>
      </c>
      <c r="B3" s="193"/>
      <c r="C3" s="193"/>
      <c r="D3" s="193"/>
      <c r="E3" s="65"/>
      <c r="F3" s="65"/>
      <c r="G3" s="65"/>
      <c r="H3" s="65"/>
      <c r="I3" s="65"/>
      <c r="J3"/>
      <c r="K3"/>
      <c r="L3"/>
      <c r="M3"/>
      <c r="N3"/>
      <c r="O3"/>
      <c r="P3"/>
      <c r="Q3"/>
      <c r="R3"/>
      <c r="S3" s="66" t="s">
        <v>2</v>
      </c>
    </row>
    <row r="4" spans="1:19" s="1" customFormat="1" ht="18" customHeight="1">
      <c r="A4" s="183" t="s">
        <v>52</v>
      </c>
      <c r="B4" s="184"/>
      <c r="C4" s="184"/>
      <c r="D4" s="184"/>
      <c r="E4" s="192" t="s">
        <v>53</v>
      </c>
      <c r="F4" s="188" t="s">
        <v>118</v>
      </c>
      <c r="G4" s="189"/>
      <c r="H4" s="189"/>
      <c r="I4" s="189"/>
      <c r="J4" s="189"/>
      <c r="K4" s="189"/>
      <c r="L4" s="190"/>
      <c r="M4" s="188" t="s">
        <v>119</v>
      </c>
      <c r="N4" s="189"/>
      <c r="O4" s="189"/>
      <c r="P4" s="189"/>
      <c r="Q4" s="189"/>
      <c r="R4" s="189"/>
      <c r="S4" s="190"/>
    </row>
    <row r="5" spans="1:19" s="1" customFormat="1" ht="18" customHeight="1">
      <c r="A5" s="183" t="s">
        <v>61</v>
      </c>
      <c r="B5" s="184"/>
      <c r="C5" s="153" t="s">
        <v>62</v>
      </c>
      <c r="D5" s="159" t="s">
        <v>120</v>
      </c>
      <c r="E5" s="192"/>
      <c r="F5" s="163" t="s">
        <v>53</v>
      </c>
      <c r="G5" s="188" t="s">
        <v>121</v>
      </c>
      <c r="H5" s="189"/>
      <c r="I5" s="190"/>
      <c r="J5" s="185" t="s">
        <v>122</v>
      </c>
      <c r="K5" s="186"/>
      <c r="L5" s="187"/>
      <c r="M5" s="163" t="s">
        <v>53</v>
      </c>
      <c r="N5" s="188" t="s">
        <v>121</v>
      </c>
      <c r="O5" s="189"/>
      <c r="P5" s="190"/>
      <c r="Q5" s="185" t="s">
        <v>122</v>
      </c>
      <c r="R5" s="186"/>
      <c r="S5" s="187"/>
    </row>
    <row r="6" spans="1:19" s="1" customFormat="1" ht="28.5" customHeight="1">
      <c r="A6" s="68" t="s">
        <v>64</v>
      </c>
      <c r="B6" s="68" t="s">
        <v>65</v>
      </c>
      <c r="C6" s="153"/>
      <c r="D6" s="159"/>
      <c r="E6" s="163"/>
      <c r="F6" s="191"/>
      <c r="G6" s="69" t="s">
        <v>123</v>
      </c>
      <c r="H6" s="67" t="s">
        <v>70</v>
      </c>
      <c r="I6" s="70" t="s">
        <v>71</v>
      </c>
      <c r="J6" s="69" t="s">
        <v>123</v>
      </c>
      <c r="K6" s="67" t="s">
        <v>70</v>
      </c>
      <c r="L6" s="70" t="s">
        <v>71</v>
      </c>
      <c r="M6" s="191"/>
      <c r="N6" s="69" t="s">
        <v>123</v>
      </c>
      <c r="O6" s="67" t="s">
        <v>70</v>
      </c>
      <c r="P6" s="70" t="s">
        <v>71</v>
      </c>
      <c r="Q6" s="69" t="s">
        <v>123</v>
      </c>
      <c r="R6" s="67" t="s">
        <v>70</v>
      </c>
      <c r="S6" s="70" t="s">
        <v>71</v>
      </c>
    </row>
    <row r="7" spans="1:19" s="2" customFormat="1" ht="18" customHeight="1">
      <c r="A7" s="71" t="s">
        <v>124</v>
      </c>
      <c r="B7" s="71" t="s">
        <v>124</v>
      </c>
      <c r="C7" s="71" t="s">
        <v>124</v>
      </c>
      <c r="D7" s="72" t="s">
        <v>124</v>
      </c>
      <c r="E7" s="73">
        <v>1</v>
      </c>
      <c r="F7" s="73">
        <v>2</v>
      </c>
      <c r="G7" s="73">
        <v>3</v>
      </c>
      <c r="H7" s="73">
        <v>4</v>
      </c>
      <c r="I7" s="73">
        <v>5</v>
      </c>
      <c r="J7" s="73">
        <v>6</v>
      </c>
      <c r="K7" s="73">
        <v>7</v>
      </c>
      <c r="L7" s="73">
        <v>8</v>
      </c>
      <c r="M7" s="73">
        <v>9</v>
      </c>
      <c r="N7" s="73">
        <v>10</v>
      </c>
      <c r="O7" s="73">
        <v>11</v>
      </c>
      <c r="P7" s="73">
        <v>12</v>
      </c>
      <c r="Q7" s="73">
        <v>13</v>
      </c>
      <c r="R7" s="73">
        <v>14</v>
      </c>
      <c r="S7" s="73">
        <v>15</v>
      </c>
    </row>
    <row r="8" spans="1:19" s="3" customFormat="1" ht="18" customHeight="1">
      <c r="A8" s="34" t="s">
        <v>67</v>
      </c>
      <c r="B8" s="34" t="s">
        <v>67</v>
      </c>
      <c r="C8" s="34" t="s">
        <v>67</v>
      </c>
      <c r="D8" s="34" t="s">
        <v>53</v>
      </c>
      <c r="E8" s="74"/>
      <c r="F8" s="74"/>
      <c r="G8" s="74">
        <f>G11+G16+G25</f>
        <v>578.15</v>
      </c>
      <c r="H8" s="74">
        <f>H11+H16+H25</f>
        <v>423.46</v>
      </c>
      <c r="I8" s="74">
        <f>I11+I16+I25</f>
        <v>154.69</v>
      </c>
      <c r="J8" s="74"/>
      <c r="K8" s="74"/>
      <c r="L8" s="74"/>
      <c r="M8" s="74"/>
      <c r="N8" s="74"/>
      <c r="O8" s="74"/>
      <c r="P8" s="74"/>
      <c r="Q8" s="74"/>
      <c r="R8" s="74"/>
      <c r="S8" s="74"/>
    </row>
    <row r="9" spans="1:19" s="3" customFormat="1" ht="18" customHeight="1">
      <c r="A9" s="34"/>
      <c r="B9" s="34"/>
      <c r="C9" s="34"/>
      <c r="D9" s="34"/>
      <c r="E9" s="74"/>
      <c r="F9" s="74"/>
      <c r="G9" s="74"/>
      <c r="H9" s="74"/>
      <c r="I9" s="74"/>
      <c r="J9" s="74"/>
      <c r="K9" s="74"/>
      <c r="L9" s="74"/>
      <c r="M9" s="74"/>
      <c r="N9" s="74"/>
      <c r="O9" s="74"/>
      <c r="P9" s="74"/>
      <c r="Q9" s="74"/>
      <c r="R9" s="74"/>
      <c r="S9" s="74"/>
    </row>
    <row r="10" spans="1:19" s="3" customFormat="1" ht="18" customHeight="1">
      <c r="A10" s="34"/>
      <c r="B10" s="34"/>
      <c r="C10" s="34"/>
      <c r="D10" s="34" t="s">
        <v>294</v>
      </c>
      <c r="E10" s="74"/>
      <c r="F10" s="74"/>
      <c r="G10" s="74">
        <f>G11+G16+G25</f>
        <v>578.15</v>
      </c>
      <c r="H10" s="74">
        <f>H11+H16+H25</f>
        <v>423.46</v>
      </c>
      <c r="I10" s="74">
        <f>I11+I16+I25</f>
        <v>154.69</v>
      </c>
      <c r="J10" s="74"/>
      <c r="K10" s="74"/>
      <c r="L10" s="74"/>
      <c r="M10" s="74"/>
      <c r="N10" s="74"/>
      <c r="O10" s="74"/>
      <c r="P10" s="74"/>
      <c r="Q10" s="74"/>
      <c r="R10" s="74"/>
      <c r="S10" s="74"/>
    </row>
    <row r="11" spans="1:19" s="3" customFormat="1" ht="18" customHeight="1">
      <c r="A11" s="34"/>
      <c r="B11" s="34"/>
      <c r="C11" s="34"/>
      <c r="D11" s="34" t="s">
        <v>295</v>
      </c>
      <c r="E11" s="74"/>
      <c r="F11" s="74"/>
      <c r="G11" s="74">
        <f>G15+G14+G12+G13</f>
        <v>354.66</v>
      </c>
      <c r="H11" s="74">
        <f>H15+H14+H12+H13</f>
        <v>354.66</v>
      </c>
      <c r="I11" s="74">
        <f>I15+I14+I12</f>
        <v>0</v>
      </c>
      <c r="J11" s="74"/>
      <c r="K11" s="74"/>
      <c r="L11" s="74"/>
      <c r="M11" s="74"/>
      <c r="N11" s="74"/>
      <c r="O11" s="74"/>
      <c r="P11" s="74"/>
      <c r="Q11" s="74"/>
      <c r="R11" s="74"/>
      <c r="S11" s="74"/>
    </row>
    <row r="12" spans="1:19" s="3" customFormat="1" ht="18" customHeight="1">
      <c r="A12" s="34" t="s">
        <v>296</v>
      </c>
      <c r="B12" s="34" t="s">
        <v>273</v>
      </c>
      <c r="C12" s="34" t="s">
        <v>275</v>
      </c>
      <c r="D12" s="34" t="s">
        <v>297</v>
      </c>
      <c r="E12" s="74"/>
      <c r="F12" s="74"/>
      <c r="G12" s="74">
        <f>H12+I12</f>
        <v>211.63</v>
      </c>
      <c r="H12" s="74">
        <v>211.63</v>
      </c>
      <c r="I12" s="74"/>
      <c r="J12" s="74"/>
      <c r="K12" s="74"/>
      <c r="L12" s="74"/>
      <c r="M12" s="74"/>
      <c r="N12" s="74"/>
      <c r="O12" s="74"/>
      <c r="P12" s="74"/>
      <c r="Q12" s="74"/>
      <c r="R12" s="74"/>
      <c r="S12" s="74"/>
    </row>
    <row r="13" spans="1:19" s="3" customFormat="1" ht="18" customHeight="1">
      <c r="A13" s="34" t="s">
        <v>296</v>
      </c>
      <c r="B13" s="34" t="s">
        <v>279</v>
      </c>
      <c r="C13" s="34" t="s">
        <v>275</v>
      </c>
      <c r="D13" s="34" t="s">
        <v>299</v>
      </c>
      <c r="E13" s="74"/>
      <c r="F13" s="74"/>
      <c r="G13" s="74">
        <f t="shared" ref="G13:G24" si="0">H13+I13</f>
        <v>73.31</v>
      </c>
      <c r="H13" s="74">
        <v>73.31</v>
      </c>
      <c r="I13" s="74"/>
      <c r="J13" s="74"/>
      <c r="K13" s="74"/>
      <c r="L13" s="74"/>
      <c r="M13" s="74"/>
      <c r="N13" s="74"/>
      <c r="O13" s="74"/>
      <c r="P13" s="74"/>
      <c r="Q13" s="74"/>
      <c r="R13" s="74"/>
      <c r="S13" s="74"/>
    </row>
    <row r="14" spans="1:19" s="3" customFormat="1" ht="18" customHeight="1">
      <c r="A14" s="34" t="s">
        <v>296</v>
      </c>
      <c r="B14" s="34" t="s">
        <v>285</v>
      </c>
      <c r="C14" s="34" t="s">
        <v>275</v>
      </c>
      <c r="D14" s="34" t="s">
        <v>292</v>
      </c>
      <c r="E14" s="74"/>
      <c r="F14" s="74"/>
      <c r="G14" s="74">
        <f t="shared" si="0"/>
        <v>24.72</v>
      </c>
      <c r="H14" s="74">
        <v>24.72</v>
      </c>
      <c r="I14" s="74"/>
      <c r="J14" s="74"/>
      <c r="K14" s="74"/>
      <c r="L14" s="74"/>
      <c r="M14" s="74"/>
      <c r="N14" s="74"/>
      <c r="O14" s="74"/>
      <c r="P14" s="74"/>
      <c r="Q14" s="74"/>
      <c r="R14" s="74"/>
      <c r="S14" s="74"/>
    </row>
    <row r="15" spans="1:19" s="3" customFormat="1" ht="18" customHeight="1">
      <c r="A15" s="34" t="s">
        <v>296</v>
      </c>
      <c r="B15" s="34" t="s">
        <v>298</v>
      </c>
      <c r="C15" s="34" t="s">
        <v>275</v>
      </c>
      <c r="D15" s="34" t="s">
        <v>300</v>
      </c>
      <c r="E15" s="74"/>
      <c r="F15" s="74"/>
      <c r="G15" s="74">
        <f t="shared" si="0"/>
        <v>45</v>
      </c>
      <c r="H15" s="74">
        <v>45</v>
      </c>
      <c r="I15" s="74"/>
      <c r="J15" s="74"/>
      <c r="K15" s="74"/>
      <c r="L15" s="74"/>
      <c r="M15" s="74"/>
      <c r="N15" s="74"/>
      <c r="O15" s="74"/>
      <c r="P15" s="74"/>
      <c r="Q15" s="74"/>
      <c r="R15" s="74"/>
      <c r="S15" s="74"/>
    </row>
    <row r="16" spans="1:19" s="3" customFormat="1" ht="18" customHeight="1">
      <c r="A16" s="34"/>
      <c r="B16" s="34"/>
      <c r="C16" s="34"/>
      <c r="D16" s="34" t="s">
        <v>301</v>
      </c>
      <c r="E16" s="74"/>
      <c r="F16" s="74"/>
      <c r="G16" s="74">
        <f>G17+G18+G19+G20+G21+G22+G23+G24</f>
        <v>191.71</v>
      </c>
      <c r="H16" s="74">
        <f>H17+H18+H19+H20+H21+H22+H23+H24</f>
        <v>53.019999999999996</v>
      </c>
      <c r="I16" s="74">
        <f>I17+I18+I19+I20+I21+I22+I23+I24</f>
        <v>138.69</v>
      </c>
      <c r="J16" s="74"/>
      <c r="K16" s="74"/>
      <c r="L16" s="74"/>
      <c r="M16" s="74"/>
      <c r="N16" s="74"/>
      <c r="O16" s="74"/>
      <c r="P16" s="74"/>
      <c r="Q16" s="74"/>
      <c r="R16" s="74"/>
      <c r="S16" s="74"/>
    </row>
    <row r="17" spans="1:19" s="3" customFormat="1" ht="18" customHeight="1">
      <c r="A17" s="34" t="s">
        <v>296</v>
      </c>
      <c r="B17" s="34" t="s">
        <v>273</v>
      </c>
      <c r="C17" s="34" t="s">
        <v>275</v>
      </c>
      <c r="D17" s="34" t="s">
        <v>302</v>
      </c>
      <c r="E17" s="74"/>
      <c r="F17" s="74"/>
      <c r="G17" s="74">
        <f t="shared" si="0"/>
        <v>79.900000000000006</v>
      </c>
      <c r="H17" s="74">
        <v>26.01</v>
      </c>
      <c r="I17" s="74">
        <v>53.89</v>
      </c>
      <c r="J17" s="74"/>
      <c r="K17" s="74"/>
      <c r="L17" s="74"/>
      <c r="M17" s="74"/>
      <c r="N17" s="74"/>
      <c r="O17" s="74"/>
      <c r="P17" s="74"/>
      <c r="Q17" s="74"/>
      <c r="R17" s="74"/>
      <c r="S17" s="74"/>
    </row>
    <row r="18" spans="1:19" s="3" customFormat="1" ht="18" customHeight="1">
      <c r="A18" s="34" t="s">
        <v>296</v>
      </c>
      <c r="B18" s="34" t="s">
        <v>285</v>
      </c>
      <c r="C18" s="34" t="s">
        <v>275</v>
      </c>
      <c r="D18" s="34" t="s">
        <v>303</v>
      </c>
      <c r="E18" s="74"/>
      <c r="F18" s="74"/>
      <c r="G18" s="74">
        <f t="shared" si="0"/>
        <v>2.78</v>
      </c>
      <c r="H18" s="74">
        <v>2.78</v>
      </c>
      <c r="I18" s="74"/>
      <c r="J18" s="74"/>
      <c r="K18" s="74"/>
      <c r="L18" s="74"/>
      <c r="M18" s="74"/>
      <c r="N18" s="74"/>
      <c r="O18" s="74"/>
      <c r="P18" s="74"/>
      <c r="Q18" s="74"/>
      <c r="R18" s="74"/>
      <c r="S18" s="74"/>
    </row>
    <row r="19" spans="1:19" s="3" customFormat="1" ht="18" customHeight="1">
      <c r="A19" s="34" t="s">
        <v>296</v>
      </c>
      <c r="B19" s="34" t="s">
        <v>313</v>
      </c>
      <c r="C19" s="34" t="s">
        <v>275</v>
      </c>
      <c r="D19" s="34" t="s">
        <v>304</v>
      </c>
      <c r="E19" s="74"/>
      <c r="F19" s="74"/>
      <c r="G19" s="74">
        <f t="shared" si="0"/>
        <v>0</v>
      </c>
      <c r="H19" s="74">
        <f>I19+J19</f>
        <v>0</v>
      </c>
      <c r="I19" s="74"/>
      <c r="J19" s="74"/>
      <c r="K19" s="74"/>
      <c r="L19" s="74"/>
      <c r="M19" s="74"/>
      <c r="N19" s="74"/>
      <c r="O19" s="74"/>
      <c r="P19" s="74"/>
      <c r="Q19" s="74"/>
      <c r="R19" s="74"/>
      <c r="S19" s="74"/>
    </row>
    <row r="20" spans="1:19" s="3" customFormat="1" ht="18" customHeight="1">
      <c r="A20" s="34" t="s">
        <v>296</v>
      </c>
      <c r="B20" s="34" t="s">
        <v>281</v>
      </c>
      <c r="C20" s="34" t="s">
        <v>275</v>
      </c>
      <c r="D20" s="34" t="s">
        <v>305</v>
      </c>
      <c r="E20" s="74"/>
      <c r="F20" s="74"/>
      <c r="G20" s="74">
        <f t="shared" si="0"/>
        <v>50.7</v>
      </c>
      <c r="H20" s="74"/>
      <c r="I20" s="74">
        <v>50.7</v>
      </c>
      <c r="J20" s="74"/>
      <c r="K20" s="74"/>
      <c r="L20" s="74"/>
      <c r="M20" s="74"/>
      <c r="N20" s="74"/>
      <c r="O20" s="74"/>
      <c r="P20" s="74"/>
      <c r="Q20" s="74"/>
      <c r="R20" s="74"/>
      <c r="S20" s="74"/>
    </row>
    <row r="21" spans="1:19" s="3" customFormat="1" ht="18" customHeight="1">
      <c r="A21" s="34" t="s">
        <v>296</v>
      </c>
      <c r="B21" s="34" t="s">
        <v>282</v>
      </c>
      <c r="C21" s="34" t="s">
        <v>275</v>
      </c>
      <c r="D21" s="34" t="s">
        <v>306</v>
      </c>
      <c r="E21" s="74"/>
      <c r="F21" s="74"/>
      <c r="G21" s="74">
        <f t="shared" si="0"/>
        <v>11.36</v>
      </c>
      <c r="H21" s="74">
        <v>0.86</v>
      </c>
      <c r="I21" s="74">
        <v>10.5</v>
      </c>
      <c r="J21" s="74"/>
      <c r="K21" s="74"/>
      <c r="L21" s="74"/>
      <c r="M21" s="74"/>
      <c r="N21" s="74"/>
      <c r="O21" s="74"/>
      <c r="P21" s="74"/>
      <c r="Q21" s="74"/>
      <c r="R21" s="74"/>
      <c r="S21" s="74"/>
    </row>
    <row r="22" spans="1:19" s="3" customFormat="1" ht="18" customHeight="1">
      <c r="A22" s="34" t="s">
        <v>296</v>
      </c>
      <c r="B22" s="34" t="s">
        <v>314</v>
      </c>
      <c r="C22" s="34" t="s">
        <v>275</v>
      </c>
      <c r="D22" s="34" t="s">
        <v>307</v>
      </c>
      <c r="E22" s="74"/>
      <c r="F22" s="74"/>
      <c r="G22" s="74">
        <f t="shared" si="0"/>
        <v>11.52</v>
      </c>
      <c r="H22" s="74">
        <v>11.52</v>
      </c>
      <c r="I22" s="74"/>
      <c r="J22" s="74"/>
      <c r="K22" s="74"/>
      <c r="L22" s="74"/>
      <c r="M22" s="74"/>
      <c r="N22" s="74"/>
      <c r="O22" s="74"/>
      <c r="P22" s="74"/>
      <c r="Q22" s="74"/>
      <c r="R22" s="74"/>
      <c r="S22" s="74"/>
    </row>
    <row r="23" spans="1:19" s="3" customFormat="1" ht="18" customHeight="1">
      <c r="A23" s="34" t="s">
        <v>296</v>
      </c>
      <c r="B23" s="34" t="s">
        <v>315</v>
      </c>
      <c r="C23" s="34" t="s">
        <v>275</v>
      </c>
      <c r="D23" s="34" t="s">
        <v>308</v>
      </c>
      <c r="E23" s="74"/>
      <c r="F23" s="74"/>
      <c r="G23" s="74">
        <f t="shared" si="0"/>
        <v>23.76</v>
      </c>
      <c r="H23" s="74">
        <v>0.16</v>
      </c>
      <c r="I23" s="74">
        <v>23.6</v>
      </c>
      <c r="J23" s="74"/>
      <c r="K23" s="74"/>
      <c r="L23" s="74"/>
      <c r="M23" s="74"/>
      <c r="N23" s="74"/>
      <c r="O23" s="74"/>
      <c r="P23" s="74"/>
      <c r="Q23" s="74"/>
      <c r="R23" s="74"/>
      <c r="S23" s="74"/>
    </row>
    <row r="24" spans="1:19" s="3" customFormat="1" ht="18" customHeight="1">
      <c r="A24" s="34" t="s">
        <v>296</v>
      </c>
      <c r="B24" s="34" t="s">
        <v>298</v>
      </c>
      <c r="C24" s="34" t="s">
        <v>275</v>
      </c>
      <c r="D24" s="34" t="s">
        <v>309</v>
      </c>
      <c r="E24" s="74"/>
      <c r="F24" s="74"/>
      <c r="G24" s="74">
        <f t="shared" si="0"/>
        <v>11.69</v>
      </c>
      <c r="H24" s="74">
        <v>11.69</v>
      </c>
      <c r="I24" s="74"/>
      <c r="J24" s="74"/>
      <c r="K24" s="74"/>
      <c r="L24" s="74"/>
      <c r="M24" s="74"/>
      <c r="N24" s="74"/>
      <c r="O24" s="74"/>
      <c r="P24" s="74"/>
      <c r="Q24" s="74"/>
      <c r="R24" s="74"/>
      <c r="S24" s="74"/>
    </row>
    <row r="25" spans="1:19" s="3" customFormat="1" ht="18" customHeight="1">
      <c r="A25" s="34"/>
      <c r="B25" s="34"/>
      <c r="C25" s="34"/>
      <c r="D25" s="34" t="s">
        <v>310</v>
      </c>
      <c r="E25" s="74"/>
      <c r="F25" s="74"/>
      <c r="G25" s="74">
        <f>G26</f>
        <v>31.78</v>
      </c>
      <c r="H25" s="74">
        <f>H26</f>
        <v>15.78</v>
      </c>
      <c r="I25" s="74">
        <f>I26</f>
        <v>16</v>
      </c>
      <c r="J25" s="74"/>
      <c r="K25" s="74"/>
      <c r="L25" s="74"/>
      <c r="M25" s="74"/>
      <c r="N25" s="74"/>
      <c r="O25" s="74"/>
      <c r="P25" s="74"/>
      <c r="Q25" s="74"/>
      <c r="R25" s="74"/>
      <c r="S25" s="74"/>
    </row>
    <row r="26" spans="1:19" s="3" customFormat="1" ht="18" customHeight="1">
      <c r="A26" s="34" t="s">
        <v>312</v>
      </c>
      <c r="B26" s="34" t="s">
        <v>273</v>
      </c>
      <c r="C26" s="34" t="s">
        <v>275</v>
      </c>
      <c r="D26" s="34" t="s">
        <v>311</v>
      </c>
      <c r="E26" s="74"/>
      <c r="F26" s="74"/>
      <c r="G26" s="74">
        <f>H26+I26</f>
        <v>31.78</v>
      </c>
      <c r="H26" s="74">
        <v>15.78</v>
      </c>
      <c r="I26" s="74">
        <v>16</v>
      </c>
      <c r="J26" s="74"/>
      <c r="K26" s="74"/>
      <c r="L26" s="74"/>
      <c r="M26" s="74"/>
      <c r="N26" s="74"/>
      <c r="O26" s="74"/>
      <c r="P26" s="74"/>
      <c r="Q26" s="74"/>
      <c r="R26" s="74"/>
      <c r="S26" s="74"/>
    </row>
    <row r="27" spans="1:19" s="3" customFormat="1" ht="18" customHeight="1">
      <c r="A27" s="34"/>
      <c r="B27" s="34"/>
      <c r="C27" s="34"/>
      <c r="D27" s="34"/>
      <c r="E27" s="74"/>
      <c r="F27" s="74"/>
      <c r="G27" s="74"/>
      <c r="H27" s="74"/>
      <c r="I27" s="74"/>
      <c r="J27" s="74"/>
      <c r="K27" s="74"/>
      <c r="L27" s="74"/>
      <c r="M27" s="74"/>
      <c r="N27" s="74"/>
      <c r="O27" s="74"/>
      <c r="P27" s="74"/>
      <c r="Q27" s="74"/>
      <c r="R27" s="74"/>
      <c r="S27" s="74"/>
    </row>
  </sheetData>
  <mergeCells count="15">
    <mergeCell ref="A2:S2"/>
    <mergeCell ref="A4:D4"/>
    <mergeCell ref="A5:B5"/>
    <mergeCell ref="J5:L5"/>
    <mergeCell ref="G5:I5"/>
    <mergeCell ref="F5:F6"/>
    <mergeCell ref="F4:L4"/>
    <mergeCell ref="Q5:S5"/>
    <mergeCell ref="N5:P5"/>
    <mergeCell ref="M5:M6"/>
    <mergeCell ref="M4:S4"/>
    <mergeCell ref="C5:C6"/>
    <mergeCell ref="D5:D6"/>
    <mergeCell ref="E4:E6"/>
    <mergeCell ref="A3:D3"/>
  </mergeCells>
  <phoneticPr fontId="4" type="noConversion"/>
  <printOptions horizontalCentered="1"/>
  <pageMargins left="0.39370078740157483" right="0.39370078740157483" top="0.47244094488188981" bottom="0.47244094488188981" header="0" footer="0"/>
  <pageSetup paperSize="9" scale="75" fitToHeight="100" orientation="landscape" errors="blank" r:id="rId1"/>
  <headerFooter>
    <oddFooter>&amp;C第 &amp;P 页，共 &amp;N 页</oddFooter>
  </headerFooter>
</worksheet>
</file>

<file path=xl/worksheets/sheet7.xml><?xml version="1.0" encoding="utf-8"?>
<worksheet xmlns="http://schemas.openxmlformats.org/spreadsheetml/2006/main" xmlns:r="http://schemas.openxmlformats.org/officeDocument/2006/relationships">
  <sheetPr>
    <pageSetUpPr autoPageBreaks="0"/>
  </sheetPr>
  <dimension ref="A1:DJ20"/>
  <sheetViews>
    <sheetView showGridLines="0" showZeros="0" topLeftCell="BF1" workbookViewId="0">
      <selection activeCell="CJ11" sqref="CJ11"/>
    </sheetView>
  </sheetViews>
  <sheetFormatPr defaultRowHeight="11.25"/>
  <cols>
    <col min="1" max="1" width="4.83203125" customWidth="1"/>
    <col min="2" max="3" width="3.6640625" customWidth="1"/>
    <col min="4" max="4" width="38" customWidth="1"/>
    <col min="5" max="5" width="14.6640625" customWidth="1"/>
    <col min="6" max="6" width="15.6640625" customWidth="1"/>
    <col min="7" max="9" width="12" customWidth="1"/>
    <col min="10" max="11" width="5.6640625" customWidth="1"/>
    <col min="12" max="17" width="12" customWidth="1"/>
    <col min="18" max="18" width="4.5" customWidth="1"/>
    <col min="19" max="21" width="12" customWidth="1"/>
    <col min="22" max="24" width="3.6640625" customWidth="1"/>
    <col min="25" max="29" width="7.83203125" customWidth="1"/>
    <col min="30" max="30" width="7.33203125" customWidth="1"/>
    <col min="31" max="31" width="8" customWidth="1"/>
    <col min="32" max="32" width="7.33203125" customWidth="1"/>
    <col min="33" max="33" width="4.5" customWidth="1"/>
    <col min="34" max="34" width="5" customWidth="1"/>
    <col min="35" max="35" width="6.83203125" customWidth="1"/>
    <col min="36" max="39" width="5.33203125" customWidth="1"/>
    <col min="40" max="40" width="7.33203125" customWidth="1"/>
    <col min="41" max="41" width="3.6640625" customWidth="1"/>
    <col min="42" max="43" width="8.1640625" customWidth="1"/>
    <col min="44" max="45" width="6.33203125" customWidth="1"/>
    <col min="46" max="47" width="12" customWidth="1"/>
    <col min="48" max="51" width="5.33203125" customWidth="1"/>
    <col min="52" max="52" width="12" customWidth="1"/>
    <col min="53" max="76" width="4.83203125" customWidth="1"/>
    <col min="77" max="77" width="10.6640625" customWidth="1"/>
    <col min="78" max="78" width="6.6640625" customWidth="1"/>
    <col min="79" max="79" width="7.1640625" customWidth="1"/>
    <col min="80" max="87" width="4.6640625" customWidth="1"/>
    <col min="88" max="115" width="4" customWidth="1"/>
  </cols>
  <sheetData>
    <row r="1" spans="1:114" ht="20.100000000000001" customHeight="1">
      <c r="A1" s="26"/>
      <c r="B1" s="27"/>
      <c r="C1" s="27"/>
      <c r="D1" s="27"/>
      <c r="E1" s="27"/>
      <c r="F1" s="27"/>
      <c r="G1" s="27"/>
      <c r="H1" s="27"/>
      <c r="I1" s="27"/>
      <c r="J1" s="27"/>
      <c r="K1" s="27"/>
      <c r="L1" s="27"/>
      <c r="M1" s="27"/>
      <c r="N1" s="27"/>
      <c r="O1" s="27"/>
      <c r="P1" s="27"/>
      <c r="Q1" s="27"/>
      <c r="R1" s="27"/>
      <c r="S1" s="27"/>
      <c r="T1" s="27"/>
      <c r="U1" s="27"/>
      <c r="V1" s="27"/>
      <c r="W1" s="27"/>
      <c r="X1" s="27"/>
      <c r="Y1" s="27"/>
      <c r="Z1" s="27"/>
      <c r="AA1" s="27"/>
      <c r="AB1" s="75"/>
      <c r="AC1" s="75"/>
      <c r="DJ1" s="28" t="s">
        <v>125</v>
      </c>
    </row>
    <row r="2" spans="1:114" ht="20.100000000000001" customHeight="1">
      <c r="A2" s="146" t="s">
        <v>126</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row>
    <row r="3" spans="1:114" ht="20.100000000000001" customHeight="1">
      <c r="A3" s="193" t="s">
        <v>530</v>
      </c>
      <c r="B3" s="193"/>
      <c r="C3" s="193"/>
      <c r="D3" s="193"/>
      <c r="E3" s="193"/>
      <c r="F3" s="30"/>
      <c r="G3" s="30"/>
      <c r="H3" s="30"/>
      <c r="I3" s="30"/>
      <c r="J3" s="30"/>
      <c r="K3" s="30"/>
      <c r="L3" s="30"/>
      <c r="M3" s="30"/>
      <c r="N3" s="30"/>
      <c r="O3" s="30"/>
      <c r="P3" s="30"/>
      <c r="Q3" s="30"/>
      <c r="R3" s="30"/>
      <c r="S3" s="30"/>
      <c r="T3" s="30"/>
      <c r="U3" s="30"/>
      <c r="V3" s="30"/>
      <c r="W3" s="30"/>
      <c r="X3" s="30"/>
      <c r="Y3" s="30"/>
      <c r="Z3" s="30"/>
      <c r="AA3" s="30"/>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D3" s="77"/>
      <c r="DH3" s="3"/>
      <c r="DI3" s="3"/>
      <c r="DJ3" s="8" t="s">
        <v>2</v>
      </c>
    </row>
    <row r="4" spans="1:114" ht="20.100000000000001" customHeight="1">
      <c r="A4" s="151" t="s">
        <v>52</v>
      </c>
      <c r="B4" s="151"/>
      <c r="C4" s="151"/>
      <c r="D4" s="151"/>
      <c r="E4" s="207" t="s">
        <v>53</v>
      </c>
      <c r="F4" s="194" t="s">
        <v>127</v>
      </c>
      <c r="G4" s="195"/>
      <c r="H4" s="195"/>
      <c r="I4" s="195"/>
      <c r="J4" s="195"/>
      <c r="K4" s="195"/>
      <c r="L4" s="195"/>
      <c r="M4" s="195"/>
      <c r="N4" s="195"/>
      <c r="O4" s="195"/>
      <c r="P4" s="195"/>
      <c r="Q4" s="195"/>
      <c r="R4" s="195"/>
      <c r="S4" s="196"/>
      <c r="T4" s="194" t="s">
        <v>128</v>
      </c>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6"/>
      <c r="AU4" s="194" t="s">
        <v>129</v>
      </c>
      <c r="AV4" s="195"/>
      <c r="AW4" s="195"/>
      <c r="AX4" s="195"/>
      <c r="AY4" s="195"/>
      <c r="AZ4" s="195"/>
      <c r="BA4" s="195"/>
      <c r="BB4" s="195"/>
      <c r="BC4" s="195"/>
      <c r="BD4" s="195"/>
      <c r="BE4" s="195"/>
      <c r="BF4" s="196"/>
      <c r="BG4" s="194" t="s">
        <v>130</v>
      </c>
      <c r="BH4" s="195"/>
      <c r="BI4" s="195"/>
      <c r="BJ4" s="195"/>
      <c r="BK4" s="196"/>
      <c r="BL4" s="194" t="s">
        <v>131</v>
      </c>
      <c r="BM4" s="195"/>
      <c r="BN4" s="195"/>
      <c r="BO4" s="195"/>
      <c r="BP4" s="195"/>
      <c r="BQ4" s="195"/>
      <c r="BR4" s="195"/>
      <c r="BS4" s="195"/>
      <c r="BT4" s="195"/>
      <c r="BU4" s="195"/>
      <c r="BV4" s="195"/>
      <c r="BW4" s="195"/>
      <c r="BX4" s="196"/>
      <c r="BY4" s="194" t="s">
        <v>132</v>
      </c>
      <c r="BZ4" s="195"/>
      <c r="CA4" s="195"/>
      <c r="CB4" s="195"/>
      <c r="CC4" s="195"/>
      <c r="CD4" s="195"/>
      <c r="CE4" s="195"/>
      <c r="CF4" s="195"/>
      <c r="CG4" s="195"/>
      <c r="CH4" s="195"/>
      <c r="CI4" s="195"/>
      <c r="CJ4" s="195"/>
      <c r="CK4" s="195"/>
      <c r="CL4" s="195"/>
      <c r="CM4" s="195"/>
      <c r="CN4" s="195"/>
      <c r="CO4" s="195"/>
      <c r="CP4" s="196"/>
      <c r="CQ4" s="197" t="s">
        <v>133</v>
      </c>
      <c r="CR4" s="198"/>
      <c r="CS4" s="199"/>
      <c r="CT4" s="197" t="s">
        <v>134</v>
      </c>
      <c r="CU4" s="198"/>
      <c r="CV4" s="198"/>
      <c r="CW4" s="198"/>
      <c r="CX4" s="198"/>
      <c r="CY4" s="199"/>
      <c r="CZ4" s="197" t="s">
        <v>135</v>
      </c>
      <c r="DA4" s="198"/>
      <c r="DB4" s="199"/>
      <c r="DC4" s="194" t="s">
        <v>136</v>
      </c>
      <c r="DD4" s="195"/>
      <c r="DE4" s="195"/>
      <c r="DF4" s="195"/>
      <c r="DG4" s="196"/>
      <c r="DH4" s="200" t="s">
        <v>137</v>
      </c>
      <c r="DI4" s="200"/>
      <c r="DJ4" s="200"/>
    </row>
    <row r="5" spans="1:114" ht="20.100000000000001" customHeight="1">
      <c r="A5" s="78" t="s">
        <v>61</v>
      </c>
      <c r="B5" s="78"/>
      <c r="C5" s="79"/>
      <c r="D5" s="157" t="s">
        <v>138</v>
      </c>
      <c r="E5" s="208"/>
      <c r="F5" s="201" t="s">
        <v>123</v>
      </c>
      <c r="G5" s="201" t="s">
        <v>139</v>
      </c>
      <c r="H5" s="201" t="s">
        <v>140</v>
      </c>
      <c r="I5" s="201" t="s">
        <v>141</v>
      </c>
      <c r="J5" s="201" t="s">
        <v>142</v>
      </c>
      <c r="K5" s="201" t="s">
        <v>143</v>
      </c>
      <c r="L5" s="201" t="s">
        <v>144</v>
      </c>
      <c r="M5" s="201" t="s">
        <v>145</v>
      </c>
      <c r="N5" s="201" t="s">
        <v>146</v>
      </c>
      <c r="O5" s="201" t="s">
        <v>147</v>
      </c>
      <c r="P5" s="201" t="s">
        <v>148</v>
      </c>
      <c r="Q5" s="201" t="s">
        <v>149</v>
      </c>
      <c r="R5" s="201" t="s">
        <v>150</v>
      </c>
      <c r="S5" s="201" t="s">
        <v>151</v>
      </c>
      <c r="T5" s="201" t="s">
        <v>123</v>
      </c>
      <c r="U5" s="201" t="s">
        <v>152</v>
      </c>
      <c r="V5" s="201" t="s">
        <v>153</v>
      </c>
      <c r="W5" s="201" t="s">
        <v>154</v>
      </c>
      <c r="X5" s="201" t="s">
        <v>155</v>
      </c>
      <c r="Y5" s="201" t="s">
        <v>156</v>
      </c>
      <c r="Z5" s="201" t="s">
        <v>157</v>
      </c>
      <c r="AA5" s="201" t="s">
        <v>158</v>
      </c>
      <c r="AB5" s="201" t="s">
        <v>159</v>
      </c>
      <c r="AC5" s="201" t="s">
        <v>160</v>
      </c>
      <c r="AD5" s="201" t="s">
        <v>161</v>
      </c>
      <c r="AE5" s="201" t="s">
        <v>162</v>
      </c>
      <c r="AF5" s="201" t="s">
        <v>163</v>
      </c>
      <c r="AG5" s="201" t="s">
        <v>164</v>
      </c>
      <c r="AH5" s="201" t="s">
        <v>165</v>
      </c>
      <c r="AI5" s="201" t="s">
        <v>166</v>
      </c>
      <c r="AJ5" s="201" t="s">
        <v>167</v>
      </c>
      <c r="AK5" s="201" t="s">
        <v>168</v>
      </c>
      <c r="AL5" s="201" t="s">
        <v>169</v>
      </c>
      <c r="AM5" s="201" t="s">
        <v>170</v>
      </c>
      <c r="AN5" s="201" t="s">
        <v>171</v>
      </c>
      <c r="AO5" s="201" t="s">
        <v>172</v>
      </c>
      <c r="AP5" s="201" t="s">
        <v>173</v>
      </c>
      <c r="AQ5" s="201" t="s">
        <v>174</v>
      </c>
      <c r="AR5" s="201" t="s">
        <v>175</v>
      </c>
      <c r="AS5" s="201" t="s">
        <v>176</v>
      </c>
      <c r="AT5" s="201" t="s">
        <v>177</v>
      </c>
      <c r="AU5" s="201" t="s">
        <v>123</v>
      </c>
      <c r="AV5" s="201" t="s">
        <v>178</v>
      </c>
      <c r="AW5" s="201" t="s">
        <v>179</v>
      </c>
      <c r="AX5" s="201" t="s">
        <v>180</v>
      </c>
      <c r="AY5" s="201" t="s">
        <v>181</v>
      </c>
      <c r="AZ5" s="201" t="s">
        <v>182</v>
      </c>
      <c r="BA5" s="201" t="s">
        <v>183</v>
      </c>
      <c r="BB5" s="201" t="s">
        <v>184</v>
      </c>
      <c r="BC5" s="201" t="s">
        <v>185</v>
      </c>
      <c r="BD5" s="201" t="s">
        <v>186</v>
      </c>
      <c r="BE5" s="201" t="s">
        <v>187</v>
      </c>
      <c r="BF5" s="205" t="s">
        <v>188</v>
      </c>
      <c r="BG5" s="205" t="s">
        <v>123</v>
      </c>
      <c r="BH5" s="205" t="s">
        <v>189</v>
      </c>
      <c r="BI5" s="205" t="s">
        <v>190</v>
      </c>
      <c r="BJ5" s="205" t="s">
        <v>191</v>
      </c>
      <c r="BK5" s="205" t="s">
        <v>192</v>
      </c>
      <c r="BL5" s="201" t="s">
        <v>123</v>
      </c>
      <c r="BM5" s="201" t="s">
        <v>193</v>
      </c>
      <c r="BN5" s="201" t="s">
        <v>194</v>
      </c>
      <c r="BO5" s="201" t="s">
        <v>195</v>
      </c>
      <c r="BP5" s="201" t="s">
        <v>196</v>
      </c>
      <c r="BQ5" s="201" t="s">
        <v>197</v>
      </c>
      <c r="BR5" s="201" t="s">
        <v>198</v>
      </c>
      <c r="BS5" s="201" t="s">
        <v>199</v>
      </c>
      <c r="BT5" s="201" t="s">
        <v>200</v>
      </c>
      <c r="BU5" s="201" t="s">
        <v>201</v>
      </c>
      <c r="BV5" s="203" t="s">
        <v>202</v>
      </c>
      <c r="BW5" s="203" t="s">
        <v>203</v>
      </c>
      <c r="BX5" s="201" t="s">
        <v>204</v>
      </c>
      <c r="BY5" s="201" t="s">
        <v>123</v>
      </c>
      <c r="BZ5" s="201" t="s">
        <v>193</v>
      </c>
      <c r="CA5" s="201" t="s">
        <v>194</v>
      </c>
      <c r="CB5" s="201" t="s">
        <v>195</v>
      </c>
      <c r="CC5" s="201" t="s">
        <v>196</v>
      </c>
      <c r="CD5" s="201" t="s">
        <v>197</v>
      </c>
      <c r="CE5" s="201" t="s">
        <v>198</v>
      </c>
      <c r="CF5" s="201" t="s">
        <v>199</v>
      </c>
      <c r="CG5" s="201" t="s">
        <v>205</v>
      </c>
      <c r="CH5" s="201" t="s">
        <v>206</v>
      </c>
      <c r="CI5" s="201" t="s">
        <v>207</v>
      </c>
      <c r="CJ5" s="201" t="s">
        <v>208</v>
      </c>
      <c r="CK5" s="201" t="s">
        <v>200</v>
      </c>
      <c r="CL5" s="201" t="s">
        <v>201</v>
      </c>
      <c r="CM5" s="201" t="s">
        <v>209</v>
      </c>
      <c r="CN5" s="203" t="s">
        <v>202</v>
      </c>
      <c r="CO5" s="203" t="s">
        <v>203</v>
      </c>
      <c r="CP5" s="201" t="s">
        <v>210</v>
      </c>
      <c r="CQ5" s="203" t="s">
        <v>123</v>
      </c>
      <c r="CR5" s="203" t="s">
        <v>211</v>
      </c>
      <c r="CS5" s="201" t="s">
        <v>212</v>
      </c>
      <c r="CT5" s="203" t="s">
        <v>123</v>
      </c>
      <c r="CU5" s="203" t="s">
        <v>211</v>
      </c>
      <c r="CV5" s="201" t="s">
        <v>213</v>
      </c>
      <c r="CW5" s="203" t="s">
        <v>214</v>
      </c>
      <c r="CX5" s="203" t="s">
        <v>215</v>
      </c>
      <c r="CY5" s="205" t="s">
        <v>212</v>
      </c>
      <c r="CZ5" s="203" t="s">
        <v>123</v>
      </c>
      <c r="DA5" s="203" t="s">
        <v>135</v>
      </c>
      <c r="DB5" s="203" t="s">
        <v>216</v>
      </c>
      <c r="DC5" s="201" t="s">
        <v>123</v>
      </c>
      <c r="DD5" s="201" t="s">
        <v>217</v>
      </c>
      <c r="DE5" s="201" t="s">
        <v>218</v>
      </c>
      <c r="DF5" s="201" t="s">
        <v>216</v>
      </c>
      <c r="DG5" s="205" t="s">
        <v>136</v>
      </c>
      <c r="DH5" s="211" t="s">
        <v>123</v>
      </c>
      <c r="DI5" s="209" t="s">
        <v>219</v>
      </c>
      <c r="DJ5" s="209" t="s">
        <v>220</v>
      </c>
    </row>
    <row r="6" spans="1:114" ht="30.75" customHeight="1">
      <c r="A6" s="80" t="s">
        <v>64</v>
      </c>
      <c r="B6" s="81" t="s">
        <v>65</v>
      </c>
      <c r="C6" s="82" t="s">
        <v>66</v>
      </c>
      <c r="D6" s="156"/>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6"/>
      <c r="BG6" s="206"/>
      <c r="BH6" s="206"/>
      <c r="BI6" s="206"/>
      <c r="BJ6" s="206"/>
      <c r="BK6" s="206"/>
      <c r="BL6" s="202"/>
      <c r="BM6" s="202"/>
      <c r="BN6" s="202"/>
      <c r="BO6" s="202"/>
      <c r="BP6" s="202"/>
      <c r="BQ6" s="202"/>
      <c r="BR6" s="202"/>
      <c r="BS6" s="202"/>
      <c r="BT6" s="202"/>
      <c r="BU6" s="202"/>
      <c r="BV6" s="204"/>
      <c r="BW6" s="204"/>
      <c r="BX6" s="202"/>
      <c r="BY6" s="202"/>
      <c r="BZ6" s="202"/>
      <c r="CA6" s="202"/>
      <c r="CB6" s="202"/>
      <c r="CC6" s="202"/>
      <c r="CD6" s="202"/>
      <c r="CE6" s="202"/>
      <c r="CF6" s="202"/>
      <c r="CG6" s="202"/>
      <c r="CH6" s="202"/>
      <c r="CI6" s="202"/>
      <c r="CJ6" s="202"/>
      <c r="CK6" s="202"/>
      <c r="CL6" s="202"/>
      <c r="CM6" s="202"/>
      <c r="CN6" s="204"/>
      <c r="CO6" s="204"/>
      <c r="CP6" s="202"/>
      <c r="CQ6" s="204"/>
      <c r="CR6" s="204"/>
      <c r="CS6" s="202"/>
      <c r="CT6" s="204"/>
      <c r="CU6" s="204"/>
      <c r="CV6" s="202"/>
      <c r="CW6" s="204"/>
      <c r="CX6" s="204"/>
      <c r="CY6" s="206"/>
      <c r="CZ6" s="204"/>
      <c r="DA6" s="204"/>
      <c r="DB6" s="204"/>
      <c r="DC6" s="202"/>
      <c r="DD6" s="202"/>
      <c r="DE6" s="202"/>
      <c r="DF6" s="202"/>
      <c r="DG6" s="206"/>
      <c r="DH6" s="211"/>
      <c r="DI6" s="209"/>
      <c r="DJ6" s="210"/>
    </row>
    <row r="7" spans="1:114" ht="20.100000000000001" customHeight="1">
      <c r="A7" s="83"/>
      <c r="B7" s="83"/>
      <c r="C7" s="83"/>
      <c r="D7" s="34" t="s">
        <v>276</v>
      </c>
      <c r="E7" s="84">
        <f>E8+E12+E16+E19</f>
        <v>578.14999999999986</v>
      </c>
      <c r="F7" s="84">
        <f t="shared" ref="F7:BQ7" si="0">F8+F12+F16+F19</f>
        <v>354.66999999999996</v>
      </c>
      <c r="G7" s="84">
        <f t="shared" si="0"/>
        <v>62.47</v>
      </c>
      <c r="H7" s="84">
        <f t="shared" si="0"/>
        <v>143.94999999999999</v>
      </c>
      <c r="I7" s="84">
        <f t="shared" si="0"/>
        <v>5.22</v>
      </c>
      <c r="J7" s="84">
        <f t="shared" si="0"/>
        <v>0</v>
      </c>
      <c r="K7" s="84">
        <f t="shared" si="0"/>
        <v>0</v>
      </c>
      <c r="L7" s="84">
        <f t="shared" si="0"/>
        <v>33.65</v>
      </c>
      <c r="M7" s="84">
        <f t="shared" si="0"/>
        <v>16.829999999999998</v>
      </c>
      <c r="N7" s="84">
        <f t="shared" si="0"/>
        <v>0</v>
      </c>
      <c r="O7" s="84">
        <f t="shared" si="0"/>
        <v>0</v>
      </c>
      <c r="P7" s="84">
        <f t="shared" si="0"/>
        <v>3.78</v>
      </c>
      <c r="Q7" s="84">
        <f t="shared" si="0"/>
        <v>24.72</v>
      </c>
      <c r="R7" s="84">
        <f t="shared" si="0"/>
        <v>0</v>
      </c>
      <c r="S7" s="84">
        <f t="shared" si="0"/>
        <v>45</v>
      </c>
      <c r="T7" s="84">
        <f t="shared" si="0"/>
        <v>186.01</v>
      </c>
      <c r="U7" s="84">
        <f t="shared" si="0"/>
        <v>33.51</v>
      </c>
      <c r="V7" s="84">
        <f t="shared" si="0"/>
        <v>0</v>
      </c>
      <c r="W7" s="84">
        <f t="shared" si="0"/>
        <v>0</v>
      </c>
      <c r="X7" s="84">
        <f t="shared" si="0"/>
        <v>0</v>
      </c>
      <c r="Y7" s="84">
        <f t="shared" si="0"/>
        <v>0.45</v>
      </c>
      <c r="Z7" s="84">
        <f t="shared" si="0"/>
        <v>5.35</v>
      </c>
      <c r="AA7" s="84">
        <f t="shared" si="0"/>
        <v>0.6</v>
      </c>
      <c r="AB7" s="84">
        <f t="shared" si="0"/>
        <v>0</v>
      </c>
      <c r="AC7" s="84">
        <f t="shared" si="0"/>
        <v>26.61</v>
      </c>
      <c r="AD7" s="84">
        <f t="shared" si="0"/>
        <v>0</v>
      </c>
      <c r="AE7" s="84">
        <f t="shared" si="0"/>
        <v>23.76</v>
      </c>
      <c r="AF7" s="84">
        <f t="shared" si="0"/>
        <v>3</v>
      </c>
      <c r="AG7" s="84">
        <f t="shared" si="0"/>
        <v>0</v>
      </c>
      <c r="AH7" s="84">
        <f t="shared" si="0"/>
        <v>2.78</v>
      </c>
      <c r="AI7" s="84">
        <f t="shared" si="0"/>
        <v>0.86</v>
      </c>
      <c r="AJ7" s="84">
        <f t="shared" si="0"/>
        <v>0</v>
      </c>
      <c r="AK7" s="84">
        <f t="shared" si="0"/>
        <v>0</v>
      </c>
      <c r="AL7" s="84">
        <f t="shared" si="0"/>
        <v>0</v>
      </c>
      <c r="AM7" s="84">
        <f t="shared" si="0"/>
        <v>0</v>
      </c>
      <c r="AN7" s="84">
        <f t="shared" si="0"/>
        <v>50.7</v>
      </c>
      <c r="AO7" s="84">
        <f t="shared" si="0"/>
        <v>0</v>
      </c>
      <c r="AP7" s="84">
        <f t="shared" si="0"/>
        <v>4.68</v>
      </c>
      <c r="AQ7" s="84">
        <f t="shared" si="0"/>
        <v>22.02</v>
      </c>
      <c r="AR7" s="84">
        <f t="shared" si="0"/>
        <v>0</v>
      </c>
      <c r="AS7" s="84">
        <f t="shared" si="0"/>
        <v>0</v>
      </c>
      <c r="AT7" s="84">
        <f t="shared" si="0"/>
        <v>11.69</v>
      </c>
      <c r="AU7" s="84">
        <f t="shared" si="0"/>
        <v>31.78</v>
      </c>
      <c r="AV7" s="84">
        <f t="shared" si="0"/>
        <v>0</v>
      </c>
      <c r="AW7" s="84">
        <f t="shared" si="0"/>
        <v>0</v>
      </c>
      <c r="AX7" s="84">
        <f t="shared" si="0"/>
        <v>0</v>
      </c>
      <c r="AY7" s="84">
        <f t="shared" si="0"/>
        <v>0</v>
      </c>
      <c r="AZ7" s="84">
        <f t="shared" si="0"/>
        <v>31.78</v>
      </c>
      <c r="BA7" s="84">
        <f t="shared" si="0"/>
        <v>0</v>
      </c>
      <c r="BB7" s="84">
        <f t="shared" si="0"/>
        <v>0</v>
      </c>
      <c r="BC7" s="84">
        <f t="shared" si="0"/>
        <v>0</v>
      </c>
      <c r="BD7" s="84">
        <f t="shared" si="0"/>
        <v>0</v>
      </c>
      <c r="BE7" s="84">
        <f t="shared" si="0"/>
        <v>0</v>
      </c>
      <c r="BF7" s="84">
        <f t="shared" si="0"/>
        <v>0</v>
      </c>
      <c r="BG7" s="84">
        <f t="shared" si="0"/>
        <v>0</v>
      </c>
      <c r="BH7" s="84">
        <f t="shared" si="0"/>
        <v>0</v>
      </c>
      <c r="BI7" s="84">
        <f t="shared" si="0"/>
        <v>0</v>
      </c>
      <c r="BJ7" s="84">
        <f t="shared" si="0"/>
        <v>0</v>
      </c>
      <c r="BK7" s="84">
        <f t="shared" si="0"/>
        <v>0</v>
      </c>
      <c r="BL7" s="84">
        <f t="shared" si="0"/>
        <v>0</v>
      </c>
      <c r="BM7" s="84">
        <f t="shared" si="0"/>
        <v>0</v>
      </c>
      <c r="BN7" s="84">
        <f t="shared" si="0"/>
        <v>0</v>
      </c>
      <c r="BO7" s="84">
        <f t="shared" si="0"/>
        <v>0</v>
      </c>
      <c r="BP7" s="84">
        <f t="shared" si="0"/>
        <v>0</v>
      </c>
      <c r="BQ7" s="84">
        <f t="shared" si="0"/>
        <v>0</v>
      </c>
      <c r="BR7" s="84">
        <f t="shared" ref="BR7:DJ7" si="1">BR8+BR12+BR16+BR19</f>
        <v>0</v>
      </c>
      <c r="BS7" s="84">
        <f t="shared" si="1"/>
        <v>0</v>
      </c>
      <c r="BT7" s="84">
        <f t="shared" si="1"/>
        <v>0</v>
      </c>
      <c r="BU7" s="84">
        <f t="shared" si="1"/>
        <v>0</v>
      </c>
      <c r="BV7" s="84">
        <f t="shared" si="1"/>
        <v>0</v>
      </c>
      <c r="BW7" s="84">
        <f t="shared" si="1"/>
        <v>0</v>
      </c>
      <c r="BX7" s="84">
        <f t="shared" si="1"/>
        <v>0</v>
      </c>
      <c r="BY7" s="84">
        <f t="shared" si="1"/>
        <v>5.69</v>
      </c>
      <c r="BZ7" s="84">
        <f t="shared" si="1"/>
        <v>0</v>
      </c>
      <c r="CA7" s="84">
        <f t="shared" si="1"/>
        <v>5.69</v>
      </c>
      <c r="CB7" s="84">
        <f t="shared" si="1"/>
        <v>0</v>
      </c>
      <c r="CC7" s="84">
        <f t="shared" si="1"/>
        <v>0</v>
      </c>
      <c r="CD7" s="84">
        <f t="shared" si="1"/>
        <v>0</v>
      </c>
      <c r="CE7" s="84">
        <f t="shared" si="1"/>
        <v>0</v>
      </c>
      <c r="CF7" s="84">
        <f t="shared" si="1"/>
        <v>0</v>
      </c>
      <c r="CG7" s="84">
        <f t="shared" si="1"/>
        <v>0</v>
      </c>
      <c r="CH7" s="84">
        <f t="shared" si="1"/>
        <v>0</v>
      </c>
      <c r="CI7" s="84">
        <f t="shared" si="1"/>
        <v>0</v>
      </c>
      <c r="CJ7" s="84">
        <f t="shared" si="1"/>
        <v>0</v>
      </c>
      <c r="CK7" s="84">
        <f t="shared" si="1"/>
        <v>0</v>
      </c>
      <c r="CL7" s="84">
        <f t="shared" si="1"/>
        <v>0</v>
      </c>
      <c r="CM7" s="84">
        <f t="shared" si="1"/>
        <v>0</v>
      </c>
      <c r="CN7" s="84">
        <f t="shared" si="1"/>
        <v>0</v>
      </c>
      <c r="CO7" s="84">
        <f t="shared" si="1"/>
        <v>0</v>
      </c>
      <c r="CP7" s="84">
        <f t="shared" si="1"/>
        <v>0</v>
      </c>
      <c r="CQ7" s="84">
        <f t="shared" si="1"/>
        <v>0</v>
      </c>
      <c r="CR7" s="84">
        <f t="shared" si="1"/>
        <v>0</v>
      </c>
      <c r="CS7" s="84">
        <f t="shared" si="1"/>
        <v>0</v>
      </c>
      <c r="CT7" s="84">
        <f t="shared" si="1"/>
        <v>0</v>
      </c>
      <c r="CU7" s="84">
        <f t="shared" si="1"/>
        <v>0</v>
      </c>
      <c r="CV7" s="84">
        <f t="shared" si="1"/>
        <v>0</v>
      </c>
      <c r="CW7" s="84">
        <f t="shared" si="1"/>
        <v>0</v>
      </c>
      <c r="CX7" s="84">
        <f t="shared" si="1"/>
        <v>0</v>
      </c>
      <c r="CY7" s="84">
        <f t="shared" si="1"/>
        <v>0</v>
      </c>
      <c r="CZ7" s="84">
        <f t="shared" si="1"/>
        <v>0</v>
      </c>
      <c r="DA7" s="84">
        <f t="shared" si="1"/>
        <v>0</v>
      </c>
      <c r="DB7" s="84">
        <f t="shared" si="1"/>
        <v>0</v>
      </c>
      <c r="DC7" s="84">
        <f t="shared" si="1"/>
        <v>0</v>
      </c>
      <c r="DD7" s="84">
        <f t="shared" si="1"/>
        <v>0</v>
      </c>
      <c r="DE7" s="84">
        <f t="shared" si="1"/>
        <v>0</v>
      </c>
      <c r="DF7" s="84">
        <f t="shared" si="1"/>
        <v>0</v>
      </c>
      <c r="DG7" s="84">
        <f t="shared" si="1"/>
        <v>0</v>
      </c>
      <c r="DH7" s="84">
        <f t="shared" si="1"/>
        <v>0</v>
      </c>
      <c r="DI7" s="84">
        <f t="shared" si="1"/>
        <v>0</v>
      </c>
      <c r="DJ7" s="114">
        <f t="shared" si="1"/>
        <v>0</v>
      </c>
    </row>
    <row r="8" spans="1:114" ht="20.100000000000001" customHeight="1">
      <c r="A8" s="83"/>
      <c r="B8" s="83"/>
      <c r="C8" s="83"/>
      <c r="D8" s="34" t="s">
        <v>316</v>
      </c>
      <c r="E8" s="84">
        <f>E9</f>
        <v>483.89999999999992</v>
      </c>
      <c r="F8" s="84">
        <f t="shared" ref="F8:BQ8" si="2">F9</f>
        <v>260.41999999999996</v>
      </c>
      <c r="G8" s="84">
        <f t="shared" si="2"/>
        <v>62.47</v>
      </c>
      <c r="H8" s="84">
        <f t="shared" si="2"/>
        <v>143.94999999999999</v>
      </c>
      <c r="I8" s="84">
        <f t="shared" si="2"/>
        <v>5.22</v>
      </c>
      <c r="J8" s="84">
        <f t="shared" si="2"/>
        <v>0</v>
      </c>
      <c r="K8" s="84">
        <f t="shared" si="2"/>
        <v>0</v>
      </c>
      <c r="L8" s="84">
        <f t="shared" si="2"/>
        <v>0</v>
      </c>
      <c r="M8" s="84">
        <f t="shared" si="2"/>
        <v>0</v>
      </c>
      <c r="N8" s="84">
        <f t="shared" si="2"/>
        <v>0</v>
      </c>
      <c r="O8" s="84">
        <f t="shared" si="2"/>
        <v>0</v>
      </c>
      <c r="P8" s="84">
        <f t="shared" si="2"/>
        <v>3.78</v>
      </c>
      <c r="Q8" s="84">
        <f t="shared" si="2"/>
        <v>0</v>
      </c>
      <c r="R8" s="84">
        <f t="shared" si="2"/>
        <v>0</v>
      </c>
      <c r="S8" s="84">
        <f t="shared" si="2"/>
        <v>45</v>
      </c>
      <c r="T8" s="84">
        <f t="shared" si="2"/>
        <v>186.01</v>
      </c>
      <c r="U8" s="84">
        <f t="shared" si="2"/>
        <v>33.51</v>
      </c>
      <c r="V8" s="84">
        <f t="shared" si="2"/>
        <v>0</v>
      </c>
      <c r="W8" s="84">
        <f t="shared" si="2"/>
        <v>0</v>
      </c>
      <c r="X8" s="84">
        <f t="shared" si="2"/>
        <v>0</v>
      </c>
      <c r="Y8" s="84">
        <f t="shared" si="2"/>
        <v>0.45</v>
      </c>
      <c r="Z8" s="84">
        <f t="shared" si="2"/>
        <v>5.35</v>
      </c>
      <c r="AA8" s="84">
        <f t="shared" si="2"/>
        <v>0.6</v>
      </c>
      <c r="AB8" s="84">
        <f t="shared" si="2"/>
        <v>0</v>
      </c>
      <c r="AC8" s="84">
        <f t="shared" si="2"/>
        <v>26.61</v>
      </c>
      <c r="AD8" s="84">
        <f t="shared" si="2"/>
        <v>0</v>
      </c>
      <c r="AE8" s="84">
        <f t="shared" si="2"/>
        <v>23.76</v>
      </c>
      <c r="AF8" s="84">
        <f t="shared" si="2"/>
        <v>3</v>
      </c>
      <c r="AG8" s="84">
        <f t="shared" si="2"/>
        <v>0</v>
      </c>
      <c r="AH8" s="84">
        <f t="shared" si="2"/>
        <v>2.78</v>
      </c>
      <c r="AI8" s="84">
        <f t="shared" si="2"/>
        <v>0.86</v>
      </c>
      <c r="AJ8" s="84">
        <f t="shared" si="2"/>
        <v>0</v>
      </c>
      <c r="AK8" s="84">
        <f t="shared" si="2"/>
        <v>0</v>
      </c>
      <c r="AL8" s="84">
        <f t="shared" si="2"/>
        <v>0</v>
      </c>
      <c r="AM8" s="84">
        <f t="shared" si="2"/>
        <v>0</v>
      </c>
      <c r="AN8" s="84">
        <f t="shared" si="2"/>
        <v>50.7</v>
      </c>
      <c r="AO8" s="84">
        <f t="shared" si="2"/>
        <v>0</v>
      </c>
      <c r="AP8" s="84">
        <f t="shared" si="2"/>
        <v>4.68</v>
      </c>
      <c r="AQ8" s="84">
        <f t="shared" si="2"/>
        <v>22.02</v>
      </c>
      <c r="AR8" s="84">
        <f t="shared" si="2"/>
        <v>0</v>
      </c>
      <c r="AS8" s="84">
        <f t="shared" si="2"/>
        <v>0</v>
      </c>
      <c r="AT8" s="84">
        <f t="shared" si="2"/>
        <v>11.69</v>
      </c>
      <c r="AU8" s="84">
        <f t="shared" si="2"/>
        <v>31.78</v>
      </c>
      <c r="AV8" s="84">
        <f t="shared" si="2"/>
        <v>0</v>
      </c>
      <c r="AW8" s="84">
        <f t="shared" si="2"/>
        <v>0</v>
      </c>
      <c r="AX8" s="84">
        <f t="shared" si="2"/>
        <v>0</v>
      </c>
      <c r="AY8" s="84">
        <f t="shared" si="2"/>
        <v>0</v>
      </c>
      <c r="AZ8" s="84">
        <f t="shared" si="2"/>
        <v>31.78</v>
      </c>
      <c r="BA8" s="84">
        <f t="shared" si="2"/>
        <v>0</v>
      </c>
      <c r="BB8" s="84">
        <f t="shared" si="2"/>
        <v>0</v>
      </c>
      <c r="BC8" s="84">
        <f t="shared" si="2"/>
        <v>0</v>
      </c>
      <c r="BD8" s="84">
        <f t="shared" si="2"/>
        <v>0</v>
      </c>
      <c r="BE8" s="84">
        <f t="shared" si="2"/>
        <v>0</v>
      </c>
      <c r="BF8" s="84">
        <f t="shared" si="2"/>
        <v>0</v>
      </c>
      <c r="BG8" s="84">
        <f t="shared" si="2"/>
        <v>0</v>
      </c>
      <c r="BH8" s="84">
        <f t="shared" si="2"/>
        <v>0</v>
      </c>
      <c r="BI8" s="84">
        <f t="shared" si="2"/>
        <v>0</v>
      </c>
      <c r="BJ8" s="84">
        <f t="shared" si="2"/>
        <v>0</v>
      </c>
      <c r="BK8" s="84">
        <f t="shared" si="2"/>
        <v>0</v>
      </c>
      <c r="BL8" s="84">
        <f t="shared" si="2"/>
        <v>0</v>
      </c>
      <c r="BM8" s="84">
        <f t="shared" si="2"/>
        <v>0</v>
      </c>
      <c r="BN8" s="84">
        <f t="shared" si="2"/>
        <v>0</v>
      </c>
      <c r="BO8" s="84">
        <f t="shared" si="2"/>
        <v>0</v>
      </c>
      <c r="BP8" s="84">
        <f t="shared" si="2"/>
        <v>0</v>
      </c>
      <c r="BQ8" s="84">
        <f t="shared" si="2"/>
        <v>0</v>
      </c>
      <c r="BR8" s="84">
        <f t="shared" ref="BR8:DJ8" si="3">BR9</f>
        <v>0</v>
      </c>
      <c r="BS8" s="84">
        <f t="shared" si="3"/>
        <v>0</v>
      </c>
      <c r="BT8" s="84">
        <f t="shared" si="3"/>
        <v>0</v>
      </c>
      <c r="BU8" s="84">
        <f t="shared" si="3"/>
        <v>0</v>
      </c>
      <c r="BV8" s="84">
        <f t="shared" si="3"/>
        <v>0</v>
      </c>
      <c r="BW8" s="84">
        <f t="shared" si="3"/>
        <v>0</v>
      </c>
      <c r="BX8" s="84">
        <f t="shared" si="3"/>
        <v>0</v>
      </c>
      <c r="BY8" s="84">
        <f t="shared" si="3"/>
        <v>5.69</v>
      </c>
      <c r="BZ8" s="84">
        <f t="shared" si="3"/>
        <v>0</v>
      </c>
      <c r="CA8" s="84">
        <f t="shared" si="3"/>
        <v>5.69</v>
      </c>
      <c r="CB8" s="84">
        <f t="shared" si="3"/>
        <v>0</v>
      </c>
      <c r="CC8" s="84">
        <f t="shared" si="3"/>
        <v>0</v>
      </c>
      <c r="CD8" s="84">
        <f t="shared" si="3"/>
        <v>0</v>
      </c>
      <c r="CE8" s="84">
        <f t="shared" si="3"/>
        <v>0</v>
      </c>
      <c r="CF8" s="84">
        <f t="shared" si="3"/>
        <v>0</v>
      </c>
      <c r="CG8" s="84">
        <f t="shared" si="3"/>
        <v>0</v>
      </c>
      <c r="CH8" s="84">
        <f t="shared" si="3"/>
        <v>0</v>
      </c>
      <c r="CI8" s="84">
        <f t="shared" si="3"/>
        <v>0</v>
      </c>
      <c r="CJ8" s="84">
        <f t="shared" si="3"/>
        <v>0</v>
      </c>
      <c r="CK8" s="84">
        <f t="shared" si="3"/>
        <v>0</v>
      </c>
      <c r="CL8" s="84">
        <f t="shared" si="3"/>
        <v>0</v>
      </c>
      <c r="CM8" s="84">
        <f t="shared" si="3"/>
        <v>0</v>
      </c>
      <c r="CN8" s="84">
        <f t="shared" si="3"/>
        <v>0</v>
      </c>
      <c r="CO8" s="84">
        <f t="shared" si="3"/>
        <v>0</v>
      </c>
      <c r="CP8" s="84">
        <f t="shared" si="3"/>
        <v>0</v>
      </c>
      <c r="CQ8" s="84">
        <f t="shared" si="3"/>
        <v>0</v>
      </c>
      <c r="CR8" s="84">
        <f t="shared" si="3"/>
        <v>0</v>
      </c>
      <c r="CS8" s="84">
        <f t="shared" si="3"/>
        <v>0</v>
      </c>
      <c r="CT8" s="84">
        <f t="shared" si="3"/>
        <v>0</v>
      </c>
      <c r="CU8" s="84">
        <f t="shared" si="3"/>
        <v>0</v>
      </c>
      <c r="CV8" s="84">
        <f t="shared" si="3"/>
        <v>0</v>
      </c>
      <c r="CW8" s="84">
        <f t="shared" si="3"/>
        <v>0</v>
      </c>
      <c r="CX8" s="84">
        <f t="shared" si="3"/>
        <v>0</v>
      </c>
      <c r="CY8" s="84">
        <f t="shared" si="3"/>
        <v>0</v>
      </c>
      <c r="CZ8" s="84">
        <f t="shared" si="3"/>
        <v>0</v>
      </c>
      <c r="DA8" s="84">
        <f t="shared" si="3"/>
        <v>0</v>
      </c>
      <c r="DB8" s="84">
        <f t="shared" si="3"/>
        <v>0</v>
      </c>
      <c r="DC8" s="84">
        <f t="shared" si="3"/>
        <v>0</v>
      </c>
      <c r="DD8" s="84">
        <f t="shared" si="3"/>
        <v>0</v>
      </c>
      <c r="DE8" s="84">
        <f t="shared" si="3"/>
        <v>0</v>
      </c>
      <c r="DF8" s="84">
        <f t="shared" si="3"/>
        <v>0</v>
      </c>
      <c r="DG8" s="84">
        <f t="shared" si="3"/>
        <v>0</v>
      </c>
      <c r="DH8" s="84">
        <f t="shared" si="3"/>
        <v>0</v>
      </c>
      <c r="DI8" s="84">
        <f t="shared" si="3"/>
        <v>0</v>
      </c>
      <c r="DJ8" s="114">
        <f t="shared" si="3"/>
        <v>0</v>
      </c>
    </row>
    <row r="9" spans="1:114" ht="20.100000000000001" customHeight="1">
      <c r="A9" s="83"/>
      <c r="B9" s="83"/>
      <c r="C9" s="83"/>
      <c r="D9" s="34" t="s">
        <v>317</v>
      </c>
      <c r="E9" s="84">
        <f>E10+E11</f>
        <v>483.89999999999992</v>
      </c>
      <c r="F9" s="84">
        <f t="shared" ref="F9:BQ9" si="4">F10+F11</f>
        <v>260.41999999999996</v>
      </c>
      <c r="G9" s="84">
        <f t="shared" si="4"/>
        <v>62.47</v>
      </c>
      <c r="H9" s="84">
        <f t="shared" si="4"/>
        <v>143.94999999999999</v>
      </c>
      <c r="I9" s="84">
        <f t="shared" si="4"/>
        <v>5.22</v>
      </c>
      <c r="J9" s="84">
        <f t="shared" si="4"/>
        <v>0</v>
      </c>
      <c r="K9" s="84">
        <f t="shared" si="4"/>
        <v>0</v>
      </c>
      <c r="L9" s="84">
        <f t="shared" si="4"/>
        <v>0</v>
      </c>
      <c r="M9" s="84">
        <f t="shared" si="4"/>
        <v>0</v>
      </c>
      <c r="N9" s="84">
        <f t="shared" si="4"/>
        <v>0</v>
      </c>
      <c r="O9" s="84">
        <f t="shared" si="4"/>
        <v>0</v>
      </c>
      <c r="P9" s="84">
        <f t="shared" si="4"/>
        <v>3.78</v>
      </c>
      <c r="Q9" s="84">
        <f t="shared" si="4"/>
        <v>0</v>
      </c>
      <c r="R9" s="84">
        <f t="shared" si="4"/>
        <v>0</v>
      </c>
      <c r="S9" s="84">
        <f t="shared" si="4"/>
        <v>45</v>
      </c>
      <c r="T9" s="84">
        <f t="shared" si="4"/>
        <v>186.01</v>
      </c>
      <c r="U9" s="84">
        <f t="shared" si="4"/>
        <v>33.51</v>
      </c>
      <c r="V9" s="84">
        <f t="shared" si="4"/>
        <v>0</v>
      </c>
      <c r="W9" s="84">
        <f t="shared" si="4"/>
        <v>0</v>
      </c>
      <c r="X9" s="84">
        <f t="shared" si="4"/>
        <v>0</v>
      </c>
      <c r="Y9" s="84">
        <f t="shared" si="4"/>
        <v>0.45</v>
      </c>
      <c r="Z9" s="84">
        <f t="shared" si="4"/>
        <v>5.35</v>
      </c>
      <c r="AA9" s="84">
        <f t="shared" si="4"/>
        <v>0.6</v>
      </c>
      <c r="AB9" s="84">
        <f t="shared" si="4"/>
        <v>0</v>
      </c>
      <c r="AC9" s="84">
        <f t="shared" si="4"/>
        <v>26.61</v>
      </c>
      <c r="AD9" s="84">
        <f t="shared" si="4"/>
        <v>0</v>
      </c>
      <c r="AE9" s="84">
        <f t="shared" si="4"/>
        <v>23.76</v>
      </c>
      <c r="AF9" s="84">
        <f t="shared" si="4"/>
        <v>3</v>
      </c>
      <c r="AG9" s="84">
        <f t="shared" si="4"/>
        <v>0</v>
      </c>
      <c r="AH9" s="84">
        <f t="shared" si="4"/>
        <v>2.78</v>
      </c>
      <c r="AI9" s="84">
        <f t="shared" si="4"/>
        <v>0.86</v>
      </c>
      <c r="AJ9" s="84">
        <f t="shared" si="4"/>
        <v>0</v>
      </c>
      <c r="AK9" s="84">
        <f t="shared" si="4"/>
        <v>0</v>
      </c>
      <c r="AL9" s="84">
        <f t="shared" si="4"/>
        <v>0</v>
      </c>
      <c r="AM9" s="84">
        <f t="shared" si="4"/>
        <v>0</v>
      </c>
      <c r="AN9" s="84">
        <f t="shared" si="4"/>
        <v>50.7</v>
      </c>
      <c r="AO9" s="84">
        <f t="shared" si="4"/>
        <v>0</v>
      </c>
      <c r="AP9" s="84">
        <f t="shared" si="4"/>
        <v>4.68</v>
      </c>
      <c r="AQ9" s="84">
        <f t="shared" si="4"/>
        <v>22.02</v>
      </c>
      <c r="AR9" s="84">
        <f t="shared" si="4"/>
        <v>0</v>
      </c>
      <c r="AS9" s="84">
        <f t="shared" si="4"/>
        <v>0</v>
      </c>
      <c r="AT9" s="84">
        <f t="shared" si="4"/>
        <v>11.69</v>
      </c>
      <c r="AU9" s="84">
        <f t="shared" si="4"/>
        <v>31.78</v>
      </c>
      <c r="AV9" s="84">
        <f t="shared" si="4"/>
        <v>0</v>
      </c>
      <c r="AW9" s="84">
        <f t="shared" si="4"/>
        <v>0</v>
      </c>
      <c r="AX9" s="84">
        <f t="shared" si="4"/>
        <v>0</v>
      </c>
      <c r="AY9" s="84">
        <f t="shared" si="4"/>
        <v>0</v>
      </c>
      <c r="AZ9" s="84">
        <f t="shared" si="4"/>
        <v>31.78</v>
      </c>
      <c r="BA9" s="84">
        <f t="shared" si="4"/>
        <v>0</v>
      </c>
      <c r="BB9" s="84">
        <f t="shared" si="4"/>
        <v>0</v>
      </c>
      <c r="BC9" s="84">
        <f t="shared" si="4"/>
        <v>0</v>
      </c>
      <c r="BD9" s="84">
        <f t="shared" si="4"/>
        <v>0</v>
      </c>
      <c r="BE9" s="84">
        <f t="shared" si="4"/>
        <v>0</v>
      </c>
      <c r="BF9" s="84">
        <f t="shared" si="4"/>
        <v>0</v>
      </c>
      <c r="BG9" s="84">
        <f t="shared" si="4"/>
        <v>0</v>
      </c>
      <c r="BH9" s="84">
        <f t="shared" si="4"/>
        <v>0</v>
      </c>
      <c r="BI9" s="84">
        <f t="shared" si="4"/>
        <v>0</v>
      </c>
      <c r="BJ9" s="84">
        <f t="shared" si="4"/>
        <v>0</v>
      </c>
      <c r="BK9" s="84">
        <f t="shared" si="4"/>
        <v>0</v>
      </c>
      <c r="BL9" s="84">
        <f t="shared" si="4"/>
        <v>0</v>
      </c>
      <c r="BM9" s="84">
        <f t="shared" si="4"/>
        <v>0</v>
      </c>
      <c r="BN9" s="84">
        <f t="shared" si="4"/>
        <v>0</v>
      </c>
      <c r="BO9" s="84">
        <f t="shared" si="4"/>
        <v>0</v>
      </c>
      <c r="BP9" s="84">
        <f t="shared" si="4"/>
        <v>0</v>
      </c>
      <c r="BQ9" s="84">
        <f t="shared" si="4"/>
        <v>0</v>
      </c>
      <c r="BR9" s="84">
        <f t="shared" ref="BR9:DJ9" si="5">BR10+BR11</f>
        <v>0</v>
      </c>
      <c r="BS9" s="84">
        <f t="shared" si="5"/>
        <v>0</v>
      </c>
      <c r="BT9" s="84">
        <f t="shared" si="5"/>
        <v>0</v>
      </c>
      <c r="BU9" s="84">
        <f t="shared" si="5"/>
        <v>0</v>
      </c>
      <c r="BV9" s="84">
        <f t="shared" si="5"/>
        <v>0</v>
      </c>
      <c r="BW9" s="84">
        <f t="shared" si="5"/>
        <v>0</v>
      </c>
      <c r="BX9" s="84">
        <f t="shared" si="5"/>
        <v>0</v>
      </c>
      <c r="BY9" s="84">
        <f t="shared" si="5"/>
        <v>5.69</v>
      </c>
      <c r="BZ9" s="84">
        <f t="shared" si="5"/>
        <v>0</v>
      </c>
      <c r="CA9" s="84">
        <f t="shared" si="5"/>
        <v>5.69</v>
      </c>
      <c r="CB9" s="84">
        <f t="shared" si="5"/>
        <v>0</v>
      </c>
      <c r="CC9" s="84">
        <f t="shared" si="5"/>
        <v>0</v>
      </c>
      <c r="CD9" s="84">
        <f t="shared" si="5"/>
        <v>0</v>
      </c>
      <c r="CE9" s="84">
        <f t="shared" si="5"/>
        <v>0</v>
      </c>
      <c r="CF9" s="84">
        <f t="shared" si="5"/>
        <v>0</v>
      </c>
      <c r="CG9" s="84">
        <f t="shared" si="5"/>
        <v>0</v>
      </c>
      <c r="CH9" s="84">
        <f t="shared" si="5"/>
        <v>0</v>
      </c>
      <c r="CI9" s="84">
        <f t="shared" si="5"/>
        <v>0</v>
      </c>
      <c r="CJ9" s="84">
        <f t="shared" si="5"/>
        <v>0</v>
      </c>
      <c r="CK9" s="84">
        <f t="shared" si="5"/>
        <v>0</v>
      </c>
      <c r="CL9" s="84">
        <f t="shared" si="5"/>
        <v>0</v>
      </c>
      <c r="CM9" s="84">
        <f t="shared" si="5"/>
        <v>0</v>
      </c>
      <c r="CN9" s="84">
        <f t="shared" si="5"/>
        <v>0</v>
      </c>
      <c r="CO9" s="84">
        <f t="shared" si="5"/>
        <v>0</v>
      </c>
      <c r="CP9" s="84">
        <f t="shared" si="5"/>
        <v>0</v>
      </c>
      <c r="CQ9" s="84">
        <f t="shared" si="5"/>
        <v>0</v>
      </c>
      <c r="CR9" s="84">
        <f t="shared" si="5"/>
        <v>0</v>
      </c>
      <c r="CS9" s="84">
        <f t="shared" si="5"/>
        <v>0</v>
      </c>
      <c r="CT9" s="84">
        <f t="shared" si="5"/>
        <v>0</v>
      </c>
      <c r="CU9" s="84">
        <f t="shared" si="5"/>
        <v>0</v>
      </c>
      <c r="CV9" s="84">
        <f t="shared" si="5"/>
        <v>0</v>
      </c>
      <c r="CW9" s="84">
        <f t="shared" si="5"/>
        <v>0</v>
      </c>
      <c r="CX9" s="84">
        <f t="shared" si="5"/>
        <v>0</v>
      </c>
      <c r="CY9" s="84">
        <f t="shared" si="5"/>
        <v>0</v>
      </c>
      <c r="CZ9" s="84">
        <f t="shared" si="5"/>
        <v>0</v>
      </c>
      <c r="DA9" s="84">
        <f t="shared" si="5"/>
        <v>0</v>
      </c>
      <c r="DB9" s="84">
        <f t="shared" si="5"/>
        <v>0</v>
      </c>
      <c r="DC9" s="84">
        <f t="shared" si="5"/>
        <v>0</v>
      </c>
      <c r="DD9" s="84">
        <f t="shared" si="5"/>
        <v>0</v>
      </c>
      <c r="DE9" s="84">
        <f t="shared" si="5"/>
        <v>0</v>
      </c>
      <c r="DF9" s="84">
        <f t="shared" si="5"/>
        <v>0</v>
      </c>
      <c r="DG9" s="84">
        <f t="shared" si="5"/>
        <v>0</v>
      </c>
      <c r="DH9" s="84">
        <f t="shared" si="5"/>
        <v>0</v>
      </c>
      <c r="DI9" s="84">
        <f t="shared" si="5"/>
        <v>0</v>
      </c>
      <c r="DJ9" s="114">
        <f t="shared" si="5"/>
        <v>0</v>
      </c>
    </row>
    <row r="10" spans="1:114" ht="20.100000000000001" customHeight="1">
      <c r="A10" s="83" t="s">
        <v>326</v>
      </c>
      <c r="B10" s="83" t="s">
        <v>272</v>
      </c>
      <c r="C10" s="83" t="s">
        <v>273</v>
      </c>
      <c r="D10" s="34" t="s">
        <v>277</v>
      </c>
      <c r="E10" s="84">
        <f>F10+T10+AU10+BY10</f>
        <v>334.89999999999992</v>
      </c>
      <c r="F10" s="85">
        <f>G10+H10+I10+J10+K10+L10+M10+N10+O10+P10+Q10+R10+S10</f>
        <v>260.41999999999996</v>
      </c>
      <c r="G10" s="85">
        <v>62.47</v>
      </c>
      <c r="H10" s="85">
        <v>143.94999999999999</v>
      </c>
      <c r="I10" s="85">
        <v>5.22</v>
      </c>
      <c r="J10" s="85"/>
      <c r="K10" s="85"/>
      <c r="L10" s="85"/>
      <c r="M10" s="85"/>
      <c r="N10" s="85"/>
      <c r="O10" s="85"/>
      <c r="P10" s="85">
        <v>3.78</v>
      </c>
      <c r="Q10" s="85"/>
      <c r="R10" s="85"/>
      <c r="S10" s="85">
        <v>45</v>
      </c>
      <c r="T10" s="85">
        <f>U10+V10+X10+W10+Y10+Z10+AA10+AB10+AC10+AD10+AE10+AF10+AG10+AH10+AI10+AJ10+AK10+AL10+AM10+AN10+AO10+AP10+AQ10+AR10+AS10+AT10</f>
        <v>53.01</v>
      </c>
      <c r="U10" s="85">
        <v>1.51</v>
      </c>
      <c r="V10" s="85"/>
      <c r="W10" s="85"/>
      <c r="X10" s="85"/>
      <c r="Y10" s="85">
        <v>0.45</v>
      </c>
      <c r="Z10" s="85">
        <v>5.35</v>
      </c>
      <c r="AA10" s="85">
        <v>0.6</v>
      </c>
      <c r="AB10" s="85"/>
      <c r="AC10" s="85">
        <v>13.41</v>
      </c>
      <c r="AD10" s="85"/>
      <c r="AE10" s="85">
        <v>0.16</v>
      </c>
      <c r="AF10" s="85"/>
      <c r="AG10" s="85"/>
      <c r="AH10" s="85">
        <v>2.78</v>
      </c>
      <c r="AI10" s="85">
        <v>0.86</v>
      </c>
      <c r="AJ10" s="85"/>
      <c r="AK10" s="85"/>
      <c r="AL10" s="85"/>
      <c r="AM10" s="85"/>
      <c r="AN10" s="85"/>
      <c r="AO10" s="85"/>
      <c r="AP10" s="85">
        <v>4.68</v>
      </c>
      <c r="AQ10" s="85">
        <v>11.52</v>
      </c>
      <c r="AR10" s="85"/>
      <c r="AS10" s="85"/>
      <c r="AT10" s="85">
        <v>11.69</v>
      </c>
      <c r="AU10" s="85">
        <f>AV10+AW10+AX10+AY10+AZ10+BA10+BB10+BC10+BD10+BE10+BF10</f>
        <v>15.78</v>
      </c>
      <c r="AV10" s="85"/>
      <c r="AW10" s="85"/>
      <c r="AX10" s="85"/>
      <c r="AY10" s="85"/>
      <c r="AZ10" s="85">
        <v>15.78</v>
      </c>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f>CA10</f>
        <v>5.69</v>
      </c>
      <c r="BZ10" s="85"/>
      <c r="CA10" s="85">
        <v>5.69</v>
      </c>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6"/>
      <c r="DI10" s="86"/>
      <c r="DJ10" s="113"/>
    </row>
    <row r="11" spans="1:114" ht="20.100000000000001" customHeight="1">
      <c r="A11" s="83" t="s">
        <v>270</v>
      </c>
      <c r="B11" s="83" t="s">
        <v>272</v>
      </c>
      <c r="C11" s="83" t="s">
        <v>279</v>
      </c>
      <c r="D11" s="34" t="s">
        <v>287</v>
      </c>
      <c r="E11" s="84">
        <f>F11+T11+AU11+BY11</f>
        <v>149</v>
      </c>
      <c r="F11" s="85">
        <f t="shared" ref="F11:F20" si="6">G11+H11+I11+J11+K11+L11+M11+N11+O11+P11+Q11+R11+S11</f>
        <v>0</v>
      </c>
      <c r="G11" s="85"/>
      <c r="H11" s="85"/>
      <c r="I11" s="85"/>
      <c r="J11" s="85"/>
      <c r="K11" s="85"/>
      <c r="L11" s="85"/>
      <c r="M11" s="85"/>
      <c r="N11" s="85"/>
      <c r="O11" s="85"/>
      <c r="P11" s="85"/>
      <c r="Q11" s="85"/>
      <c r="R11" s="85"/>
      <c r="S11" s="85"/>
      <c r="T11" s="85">
        <f>U11+V11+X11+W11+Y11+Z11+AA11+AB11+AC11+AD11+AE11+AF11+AG11+AH11+AI11+AJ11+AK11+AL11+AM11+AN11+AO11+AP11+AQ11+AR11+AS11+AT11</f>
        <v>133</v>
      </c>
      <c r="U11" s="85">
        <v>32</v>
      </c>
      <c r="V11" s="85"/>
      <c r="W11" s="85"/>
      <c r="X11" s="85"/>
      <c r="Y11" s="85"/>
      <c r="Z11" s="85"/>
      <c r="AA11" s="85"/>
      <c r="AB11" s="85"/>
      <c r="AC11" s="85">
        <v>13.2</v>
      </c>
      <c r="AD11" s="85"/>
      <c r="AE11" s="85">
        <v>23.6</v>
      </c>
      <c r="AF11" s="85">
        <v>3</v>
      </c>
      <c r="AG11" s="85"/>
      <c r="AH11" s="85"/>
      <c r="AI11" s="85"/>
      <c r="AJ11" s="85"/>
      <c r="AK11" s="85"/>
      <c r="AL11" s="85"/>
      <c r="AM11" s="85"/>
      <c r="AN11" s="85">
        <v>50.7</v>
      </c>
      <c r="AO11" s="85"/>
      <c r="AP11" s="85"/>
      <c r="AQ11" s="85">
        <v>10.5</v>
      </c>
      <c r="AR11" s="85"/>
      <c r="AS11" s="85"/>
      <c r="AT11" s="85"/>
      <c r="AU11" s="85">
        <f>AV11+AW11+AX11+AY11+AZ11+BA11+BB11+BC11+BD11+BE11+BF11</f>
        <v>16</v>
      </c>
      <c r="AV11" s="85"/>
      <c r="AW11" s="85"/>
      <c r="AX11" s="85"/>
      <c r="AY11" s="85"/>
      <c r="AZ11" s="85">
        <v>16</v>
      </c>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6"/>
      <c r="DI11" s="86"/>
      <c r="DJ11" s="86"/>
    </row>
    <row r="12" spans="1:114" ht="20.100000000000001" customHeight="1">
      <c r="A12" s="83"/>
      <c r="B12" s="83"/>
      <c r="C12" s="83"/>
      <c r="D12" s="34" t="s">
        <v>318</v>
      </c>
      <c r="E12" s="84">
        <f>E13</f>
        <v>50.48</v>
      </c>
      <c r="F12" s="84">
        <f t="shared" ref="F12:S12" si="7">F13</f>
        <v>50.48</v>
      </c>
      <c r="G12" s="84">
        <f t="shared" si="7"/>
        <v>0</v>
      </c>
      <c r="H12" s="84">
        <f t="shared" si="7"/>
        <v>0</v>
      </c>
      <c r="I12" s="84">
        <f t="shared" si="7"/>
        <v>0</v>
      </c>
      <c r="J12" s="84">
        <f t="shared" si="7"/>
        <v>0</v>
      </c>
      <c r="K12" s="84">
        <f t="shared" si="7"/>
        <v>0</v>
      </c>
      <c r="L12" s="84">
        <f t="shared" si="7"/>
        <v>33.65</v>
      </c>
      <c r="M12" s="84">
        <f t="shared" si="7"/>
        <v>16.829999999999998</v>
      </c>
      <c r="N12" s="84">
        <f t="shared" si="7"/>
        <v>0</v>
      </c>
      <c r="O12" s="84">
        <f t="shared" si="7"/>
        <v>0</v>
      </c>
      <c r="P12" s="84">
        <f t="shared" si="7"/>
        <v>0</v>
      </c>
      <c r="Q12" s="84">
        <f t="shared" si="7"/>
        <v>0</v>
      </c>
      <c r="R12" s="84">
        <f t="shared" si="7"/>
        <v>0</v>
      </c>
      <c r="S12" s="84">
        <f t="shared" si="7"/>
        <v>0</v>
      </c>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6"/>
      <c r="DI12" s="86"/>
      <c r="DJ12" s="86"/>
    </row>
    <row r="13" spans="1:114" ht="20.100000000000001" customHeight="1">
      <c r="A13" s="83"/>
      <c r="B13" s="83"/>
      <c r="C13" s="83"/>
      <c r="D13" s="34" t="s">
        <v>319</v>
      </c>
      <c r="E13" s="84">
        <f>E15+E14</f>
        <v>50.48</v>
      </c>
      <c r="F13" s="84">
        <f t="shared" ref="F13:S13" si="8">F15+F14</f>
        <v>50.48</v>
      </c>
      <c r="G13" s="84">
        <f t="shared" si="8"/>
        <v>0</v>
      </c>
      <c r="H13" s="84">
        <f t="shared" si="8"/>
        <v>0</v>
      </c>
      <c r="I13" s="84">
        <f t="shared" si="8"/>
        <v>0</v>
      </c>
      <c r="J13" s="84">
        <f t="shared" si="8"/>
        <v>0</v>
      </c>
      <c r="K13" s="84">
        <f t="shared" si="8"/>
        <v>0</v>
      </c>
      <c r="L13" s="84">
        <f t="shared" si="8"/>
        <v>33.65</v>
      </c>
      <c r="M13" s="84">
        <f t="shared" si="8"/>
        <v>16.829999999999998</v>
      </c>
      <c r="N13" s="84">
        <f t="shared" si="8"/>
        <v>0</v>
      </c>
      <c r="O13" s="84">
        <f t="shared" si="8"/>
        <v>0</v>
      </c>
      <c r="P13" s="84">
        <f t="shared" si="8"/>
        <v>0</v>
      </c>
      <c r="Q13" s="84">
        <f t="shared" si="8"/>
        <v>0</v>
      </c>
      <c r="R13" s="84">
        <f t="shared" si="8"/>
        <v>0</v>
      </c>
      <c r="S13" s="84">
        <f t="shared" si="8"/>
        <v>0</v>
      </c>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6"/>
      <c r="DI13" s="86"/>
      <c r="DJ13" s="86"/>
    </row>
    <row r="14" spans="1:114" ht="20.100000000000001" customHeight="1">
      <c r="A14" s="83" t="s">
        <v>280</v>
      </c>
      <c r="B14" s="83" t="s">
        <v>281</v>
      </c>
      <c r="C14" s="83" t="s">
        <v>281</v>
      </c>
      <c r="D14" s="34" t="s">
        <v>288</v>
      </c>
      <c r="E14" s="84">
        <f t="shared" ref="E14:E20" si="9">F14+T14+AU14</f>
        <v>33.65</v>
      </c>
      <c r="F14" s="85">
        <f t="shared" si="6"/>
        <v>33.65</v>
      </c>
      <c r="G14" s="85"/>
      <c r="H14" s="85"/>
      <c r="I14" s="85"/>
      <c r="J14" s="85"/>
      <c r="K14" s="85"/>
      <c r="L14" s="85">
        <v>33.65</v>
      </c>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6"/>
      <c r="DI14" s="86"/>
      <c r="DJ14" s="86"/>
    </row>
    <row r="15" spans="1:114" ht="20.100000000000001" customHeight="1">
      <c r="A15" s="83" t="s">
        <v>280</v>
      </c>
      <c r="B15" s="83" t="s">
        <v>281</v>
      </c>
      <c r="C15" s="83" t="s">
        <v>282</v>
      </c>
      <c r="D15" s="34" t="s">
        <v>320</v>
      </c>
      <c r="E15" s="84">
        <f t="shared" si="9"/>
        <v>16.829999999999998</v>
      </c>
      <c r="F15" s="85">
        <f t="shared" si="6"/>
        <v>16.829999999999998</v>
      </c>
      <c r="G15" s="85"/>
      <c r="H15" s="85"/>
      <c r="I15" s="85"/>
      <c r="J15" s="85"/>
      <c r="K15" s="85"/>
      <c r="L15" s="85"/>
      <c r="M15" s="85">
        <v>16.829999999999998</v>
      </c>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6"/>
      <c r="DI15" s="86"/>
      <c r="DJ15" s="86"/>
    </row>
    <row r="16" spans="1:114" ht="20.100000000000001" customHeight="1">
      <c r="A16" s="83"/>
      <c r="B16" s="83"/>
      <c r="C16" s="83"/>
      <c r="D16" s="34" t="s">
        <v>321</v>
      </c>
      <c r="E16" s="84">
        <f t="shared" si="9"/>
        <v>19.05</v>
      </c>
      <c r="F16" s="85">
        <f>F17+F18</f>
        <v>19.05</v>
      </c>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6"/>
      <c r="DI16" s="86"/>
      <c r="DJ16" s="86"/>
    </row>
    <row r="17" spans="1:114" ht="20.100000000000001" customHeight="1">
      <c r="A17" s="83" t="s">
        <v>283</v>
      </c>
      <c r="B17" s="83" t="s">
        <v>284</v>
      </c>
      <c r="C17" s="83" t="s">
        <v>273</v>
      </c>
      <c r="D17" s="34" t="s">
        <v>322</v>
      </c>
      <c r="E17" s="84">
        <f t="shared" si="9"/>
        <v>14.72</v>
      </c>
      <c r="F17" s="85">
        <f t="shared" si="6"/>
        <v>14.72</v>
      </c>
      <c r="G17" s="85"/>
      <c r="H17" s="85"/>
      <c r="I17" s="85"/>
      <c r="J17" s="85"/>
      <c r="K17" s="85"/>
      <c r="L17" s="85"/>
      <c r="M17" s="85"/>
      <c r="N17" s="85">
        <v>14.72</v>
      </c>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6"/>
      <c r="DI17" s="86"/>
      <c r="DJ17" s="86"/>
    </row>
    <row r="18" spans="1:114" ht="20.100000000000001" customHeight="1">
      <c r="A18" s="83" t="s">
        <v>283</v>
      </c>
      <c r="B18" s="83" t="s">
        <v>284</v>
      </c>
      <c r="C18" s="83" t="s">
        <v>324</v>
      </c>
      <c r="D18" s="34" t="s">
        <v>291</v>
      </c>
      <c r="E18" s="84">
        <f t="shared" si="9"/>
        <v>4.33</v>
      </c>
      <c r="F18" s="85">
        <f t="shared" si="6"/>
        <v>4.33</v>
      </c>
      <c r="G18" s="85"/>
      <c r="H18" s="85"/>
      <c r="I18" s="85"/>
      <c r="J18" s="85"/>
      <c r="K18" s="85"/>
      <c r="L18" s="85"/>
      <c r="M18" s="85"/>
      <c r="N18" s="85"/>
      <c r="O18" s="85">
        <v>4.33</v>
      </c>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85"/>
      <c r="DH18" s="86"/>
      <c r="DI18" s="86"/>
      <c r="DJ18" s="86"/>
    </row>
    <row r="19" spans="1:114" ht="20.100000000000001" customHeight="1">
      <c r="A19" s="83"/>
      <c r="B19" s="83"/>
      <c r="C19" s="83"/>
      <c r="D19" s="34" t="s">
        <v>323</v>
      </c>
      <c r="E19" s="84">
        <f t="shared" si="9"/>
        <v>24.72</v>
      </c>
      <c r="F19" s="85">
        <f t="shared" si="6"/>
        <v>24.72</v>
      </c>
      <c r="G19" s="85"/>
      <c r="H19" s="85"/>
      <c r="I19" s="85"/>
      <c r="J19" s="85"/>
      <c r="K19" s="85"/>
      <c r="L19" s="85"/>
      <c r="M19" s="85"/>
      <c r="N19" s="85"/>
      <c r="O19" s="85"/>
      <c r="P19" s="85"/>
      <c r="Q19" s="85">
        <f>Q20</f>
        <v>24.72</v>
      </c>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5"/>
      <c r="CQ19" s="85"/>
      <c r="CR19" s="85"/>
      <c r="CS19" s="85"/>
      <c r="CT19" s="85"/>
      <c r="CU19" s="85"/>
      <c r="CV19" s="85"/>
      <c r="CW19" s="85"/>
      <c r="CX19" s="85"/>
      <c r="CY19" s="85"/>
      <c r="CZ19" s="85"/>
      <c r="DA19" s="85"/>
      <c r="DB19" s="85"/>
      <c r="DC19" s="85"/>
      <c r="DD19" s="85"/>
      <c r="DE19" s="85"/>
      <c r="DF19" s="85"/>
      <c r="DG19" s="85"/>
      <c r="DH19" s="86"/>
      <c r="DI19" s="86"/>
      <c r="DJ19" s="86"/>
    </row>
    <row r="20" spans="1:114" ht="20.100000000000001" customHeight="1">
      <c r="A20" s="83" t="s">
        <v>286</v>
      </c>
      <c r="B20" s="83" t="s">
        <v>279</v>
      </c>
      <c r="C20" s="83" t="s">
        <v>273</v>
      </c>
      <c r="D20" s="34" t="s">
        <v>325</v>
      </c>
      <c r="E20" s="84">
        <f t="shared" si="9"/>
        <v>24.72</v>
      </c>
      <c r="F20" s="85">
        <f t="shared" si="6"/>
        <v>24.72</v>
      </c>
      <c r="G20" s="85"/>
      <c r="H20" s="85"/>
      <c r="I20" s="85"/>
      <c r="J20" s="85"/>
      <c r="K20" s="85"/>
      <c r="L20" s="85"/>
      <c r="M20" s="85"/>
      <c r="N20" s="85"/>
      <c r="O20" s="85"/>
      <c r="P20" s="85"/>
      <c r="Q20" s="85">
        <v>24.72</v>
      </c>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5"/>
      <c r="CQ20" s="85"/>
      <c r="CR20" s="85"/>
      <c r="CS20" s="85"/>
      <c r="CT20" s="85"/>
      <c r="CU20" s="85"/>
      <c r="CV20" s="85"/>
      <c r="CW20" s="85"/>
      <c r="CX20" s="85"/>
      <c r="CY20" s="85"/>
      <c r="CZ20" s="85"/>
      <c r="DA20" s="85"/>
      <c r="DB20" s="85"/>
      <c r="DC20" s="85"/>
      <c r="DD20" s="85"/>
      <c r="DE20" s="85"/>
      <c r="DF20" s="85"/>
      <c r="DG20" s="85"/>
      <c r="DH20" s="86"/>
      <c r="DI20" s="86"/>
      <c r="DJ20" s="86"/>
    </row>
  </sheetData>
  <mergeCells count="125">
    <mergeCell ref="BQ5:BQ6"/>
    <mergeCell ref="BR5:BR6"/>
    <mergeCell ref="BS5:BS6"/>
    <mergeCell ref="CW5:CW6"/>
    <mergeCell ref="BA5:BA6"/>
    <mergeCell ref="AS5:AS6"/>
    <mergeCell ref="AR5:AR6"/>
    <mergeCell ref="BT5:BT6"/>
    <mergeCell ref="BU5:BU6"/>
    <mergeCell ref="BV5:BV6"/>
    <mergeCell ref="BY5:BY6"/>
    <mergeCell ref="BZ5:BZ6"/>
    <mergeCell ref="CA5:CA6"/>
    <mergeCell ref="DJ5:DJ6"/>
    <mergeCell ref="CN5:CN6"/>
    <mergeCell ref="CV5:CV6"/>
    <mergeCell ref="CO5:CO6"/>
    <mergeCell ref="DH5:DH6"/>
    <mergeCell ref="DI5:DI6"/>
    <mergeCell ref="DG5:DG6"/>
    <mergeCell ref="DD5:DD6"/>
    <mergeCell ref="CB5:CB6"/>
    <mergeCell ref="CC5:CC6"/>
    <mergeCell ref="CD5:CD6"/>
    <mergeCell ref="DE5:DE6"/>
    <mergeCell ref="DF5:DF6"/>
    <mergeCell ref="AL5:AL6"/>
    <mergeCell ref="AP5:AP6"/>
    <mergeCell ref="DA5:DA6"/>
    <mergeCell ref="DB5:DB6"/>
    <mergeCell ref="DC5:DC6"/>
    <mergeCell ref="CU5:CU6"/>
    <mergeCell ref="CJ5:CJ6"/>
    <mergeCell ref="CK5:CK6"/>
    <mergeCell ref="CP5:CP6"/>
    <mergeCell ref="CQ5:CQ6"/>
    <mergeCell ref="CR5:CR6"/>
    <mergeCell ref="CS5:CS6"/>
    <mergeCell ref="CT5:CT6"/>
    <mergeCell ref="CM5:CM6"/>
    <mergeCell ref="CG5:CG6"/>
    <mergeCell ref="CH5:CH6"/>
    <mergeCell ref="CI5:CI6"/>
    <mergeCell ref="CL5:CL6"/>
    <mergeCell ref="CF5:CF6"/>
    <mergeCell ref="CE5:CE6"/>
    <mergeCell ref="AQ5:AQ6"/>
    <mergeCell ref="BX5:BX6"/>
    <mergeCell ref="BW5:BW6"/>
    <mergeCell ref="BO5:BO6"/>
    <mergeCell ref="T5:T6"/>
    <mergeCell ref="L5:L6"/>
    <mergeCell ref="M5:M6"/>
    <mergeCell ref="Q5:Q6"/>
    <mergeCell ref="BP5:BP6"/>
    <mergeCell ref="BK5:BK6"/>
    <mergeCell ref="BL5:BL6"/>
    <mergeCell ref="BM5:BM6"/>
    <mergeCell ref="BN5:BN6"/>
    <mergeCell ref="BJ5:BJ6"/>
    <mergeCell ref="BC5:BC6"/>
    <mergeCell ref="BD5:BD6"/>
    <mergeCell ref="BE5:BE6"/>
    <mergeCell ref="BF5:BF6"/>
    <mergeCell ref="BG5:BG6"/>
    <mergeCell ref="BI5:BI6"/>
    <mergeCell ref="AE5:AE6"/>
    <mergeCell ref="AF5:AF6"/>
    <mergeCell ref="AG5:AG6"/>
    <mergeCell ref="AH5:AH6"/>
    <mergeCell ref="AM5:AM6"/>
    <mergeCell ref="AO5:AO6"/>
    <mergeCell ref="AN5:AN6"/>
    <mergeCell ref="AI5:AI6"/>
    <mergeCell ref="D5:D6"/>
    <mergeCell ref="E4:E6"/>
    <mergeCell ref="F5:F6"/>
    <mergeCell ref="G5:G6"/>
    <mergeCell ref="J5:J6"/>
    <mergeCell ref="N5:N6"/>
    <mergeCell ref="R5:R6"/>
    <mergeCell ref="S5:S6"/>
    <mergeCell ref="H5:H6"/>
    <mergeCell ref="I5:I6"/>
    <mergeCell ref="K5:K6"/>
    <mergeCell ref="P5:P6"/>
    <mergeCell ref="O5:O6"/>
    <mergeCell ref="U5:U6"/>
    <mergeCell ref="CX5:CX6"/>
    <mergeCell ref="CY5:CY6"/>
    <mergeCell ref="CZ5:CZ6"/>
    <mergeCell ref="AB5:AB6"/>
    <mergeCell ref="V5:V6"/>
    <mergeCell ref="AC5:AC6"/>
    <mergeCell ref="Y5:Y6"/>
    <mergeCell ref="AD5:AD6"/>
    <mergeCell ref="Z5:Z6"/>
    <mergeCell ref="BH5:BH6"/>
    <mergeCell ref="BB5:BB6"/>
    <mergeCell ref="AT5:AT6"/>
    <mergeCell ref="AU5:AU6"/>
    <mergeCell ref="AV5:AV6"/>
    <mergeCell ref="AW5:AW6"/>
    <mergeCell ref="AX5:AX6"/>
    <mergeCell ref="AY5:AY6"/>
    <mergeCell ref="AZ5:AZ6"/>
    <mergeCell ref="W5:W6"/>
    <mergeCell ref="X5:X6"/>
    <mergeCell ref="AA5:AA6"/>
    <mergeCell ref="AJ5:AJ6"/>
    <mergeCell ref="AK5:AK6"/>
    <mergeCell ref="BG4:BK4"/>
    <mergeCell ref="A2:DJ2"/>
    <mergeCell ref="CQ4:CS4"/>
    <mergeCell ref="BL4:BX4"/>
    <mergeCell ref="BY4:CP4"/>
    <mergeCell ref="AU4:BF4"/>
    <mergeCell ref="T4:AT4"/>
    <mergeCell ref="F4:S4"/>
    <mergeCell ref="DC4:DG4"/>
    <mergeCell ref="A4:D4"/>
    <mergeCell ref="CZ4:DB4"/>
    <mergeCell ref="A3:E3"/>
    <mergeCell ref="DH4:DJ4"/>
    <mergeCell ref="CT4:CY4"/>
  </mergeCells>
  <phoneticPr fontId="4" type="noConversion"/>
  <printOptions horizontalCentered="1"/>
  <pageMargins left="0.59055118110236227" right="0.59055118110236227" top="0.59055118110236227" bottom="0.59055118110236227" header="0.59055118110236227" footer="0.39370078740157483"/>
  <pageSetup paperSize="9" scale="80" fitToHeight="100" orientation="landscape" errors="blank" r:id="rId1"/>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sheetPr>
    <pageSetUpPr autoPageBreaks="0" fitToPage="1"/>
  </sheetPr>
  <dimension ref="A1:F21"/>
  <sheetViews>
    <sheetView showGridLines="0" showZeros="0" view="pageBreakPreview" zoomScale="60" zoomScaleNormal="100" workbookViewId="0">
      <selection activeCell="F16" sqref="F16"/>
    </sheetView>
  </sheetViews>
  <sheetFormatPr defaultRowHeight="11.25"/>
  <cols>
    <col min="1" max="2" width="5.5" customWidth="1"/>
    <col min="3" max="3" width="71.1640625" customWidth="1"/>
    <col min="4" max="6" width="21.83203125" customWidth="1"/>
  </cols>
  <sheetData>
    <row r="1" spans="1:6" ht="20.100000000000001" customHeight="1">
      <c r="A1" s="11"/>
      <c r="B1" s="11"/>
      <c r="C1" s="87"/>
      <c r="D1" s="11"/>
      <c r="E1" s="11"/>
      <c r="F1" s="8" t="s">
        <v>221</v>
      </c>
    </row>
    <row r="2" spans="1:6" ht="25.5" customHeight="1">
      <c r="A2" s="146" t="s">
        <v>222</v>
      </c>
      <c r="B2" s="146"/>
      <c r="C2" s="146"/>
      <c r="D2" s="146"/>
      <c r="E2" s="146"/>
      <c r="F2" s="146"/>
    </row>
    <row r="3" spans="1:6" ht="20.100000000000001" customHeight="1">
      <c r="A3" s="166" t="s">
        <v>530</v>
      </c>
      <c r="B3" s="166"/>
      <c r="C3" s="166"/>
      <c r="D3" s="29"/>
      <c r="E3" s="29"/>
      <c r="F3" s="8" t="s">
        <v>2</v>
      </c>
    </row>
    <row r="4" spans="1:6" ht="20.100000000000001" customHeight="1">
      <c r="A4" s="212" t="s">
        <v>223</v>
      </c>
      <c r="B4" s="213"/>
      <c r="C4" s="214"/>
      <c r="D4" s="158" t="s">
        <v>70</v>
      </c>
      <c r="E4" s="153"/>
      <c r="F4" s="153"/>
    </row>
    <row r="5" spans="1:6" ht="20.100000000000001" customHeight="1">
      <c r="A5" s="160" t="s">
        <v>61</v>
      </c>
      <c r="B5" s="162"/>
      <c r="C5" s="215" t="s">
        <v>138</v>
      </c>
      <c r="D5" s="153" t="s">
        <v>53</v>
      </c>
      <c r="E5" s="151" t="s">
        <v>224</v>
      </c>
      <c r="F5" s="216" t="s">
        <v>225</v>
      </c>
    </row>
    <row r="6" spans="1:6" ht="33.75" customHeight="1">
      <c r="A6" s="31" t="s">
        <v>64</v>
      </c>
      <c r="B6" s="33" t="s">
        <v>65</v>
      </c>
      <c r="C6" s="154"/>
      <c r="D6" s="154"/>
      <c r="E6" s="152"/>
      <c r="F6" s="217"/>
    </row>
    <row r="7" spans="1:6" ht="20.100000000000001" customHeight="1">
      <c r="A7" s="115"/>
      <c r="B7" s="115"/>
      <c r="C7" s="115" t="s">
        <v>327</v>
      </c>
      <c r="D7" s="88">
        <f>D8+D13+D20</f>
        <v>423.45999999999992</v>
      </c>
      <c r="E7" s="88">
        <f>E8+E13+E20</f>
        <v>370.43999999999994</v>
      </c>
      <c r="F7" s="120">
        <f>F8+F13+F20</f>
        <v>53.019999999999996</v>
      </c>
    </row>
    <row r="8" spans="1:6" ht="20.100000000000001" customHeight="1">
      <c r="A8" s="116" t="s">
        <v>67</v>
      </c>
      <c r="B8" s="116" t="s">
        <v>67</v>
      </c>
      <c r="C8" s="117" t="s">
        <v>328</v>
      </c>
      <c r="D8" s="88">
        <f>E8+F8</f>
        <v>354.65999999999997</v>
      </c>
      <c r="E8" s="89">
        <f>E9+E10+E11+E12</f>
        <v>354.65999999999997</v>
      </c>
      <c r="F8" s="120">
        <f>F9+F10+F11+F12</f>
        <v>0</v>
      </c>
    </row>
    <row r="9" spans="1:6" ht="20.100000000000001" customHeight="1">
      <c r="A9" s="116" t="s">
        <v>329</v>
      </c>
      <c r="B9" s="116" t="s">
        <v>330</v>
      </c>
      <c r="C9" s="117" t="s">
        <v>331</v>
      </c>
      <c r="D9" s="88">
        <f>E9+F9</f>
        <v>73.31</v>
      </c>
      <c r="E9" s="89">
        <v>73.31</v>
      </c>
      <c r="F9" s="119"/>
    </row>
    <row r="10" spans="1:6" ht="20.100000000000001" customHeight="1">
      <c r="A10" s="116" t="s">
        <v>329</v>
      </c>
      <c r="B10" s="116" t="s">
        <v>332</v>
      </c>
      <c r="C10" s="117" t="s">
        <v>333</v>
      </c>
      <c r="D10" s="88">
        <f>E10+F10</f>
        <v>211.63</v>
      </c>
      <c r="E10" s="89">
        <v>211.63</v>
      </c>
      <c r="F10" s="90"/>
    </row>
    <row r="11" spans="1:6" ht="20.100000000000001" customHeight="1">
      <c r="A11" s="116" t="s">
        <v>329</v>
      </c>
      <c r="B11" s="116" t="s">
        <v>334</v>
      </c>
      <c r="C11" s="117" t="s">
        <v>335</v>
      </c>
      <c r="D11" s="88">
        <f>E11+F11</f>
        <v>45</v>
      </c>
      <c r="E11" s="89">
        <v>45</v>
      </c>
      <c r="F11" s="90"/>
    </row>
    <row r="12" spans="1:6" ht="20.100000000000001" customHeight="1">
      <c r="A12" s="116" t="s">
        <v>329</v>
      </c>
      <c r="B12" s="116" t="s">
        <v>336</v>
      </c>
      <c r="C12" s="117" t="s">
        <v>337</v>
      </c>
      <c r="D12" s="88">
        <f>E12+F12</f>
        <v>24.72</v>
      </c>
      <c r="E12" s="89">
        <v>24.72</v>
      </c>
      <c r="F12" s="118"/>
    </row>
    <row r="13" spans="1:6" ht="20.100000000000001" customHeight="1">
      <c r="A13" s="116" t="s">
        <v>67</v>
      </c>
      <c r="B13" s="116" t="s">
        <v>67</v>
      </c>
      <c r="C13" s="117" t="s">
        <v>338</v>
      </c>
      <c r="D13" s="120">
        <f>D14+D15+D16+D17+D18+D19</f>
        <v>53.019999999999996</v>
      </c>
      <c r="E13" s="120">
        <f>E14+E15+E16+E17+E18+E19</f>
        <v>0</v>
      </c>
      <c r="F13" s="120">
        <f>F14+F15+F16+F17+F18+F19</f>
        <v>53.019999999999996</v>
      </c>
    </row>
    <row r="14" spans="1:6" ht="20.100000000000001" customHeight="1">
      <c r="A14" s="116" t="s">
        <v>339</v>
      </c>
      <c r="B14" s="116" t="s">
        <v>334</v>
      </c>
      <c r="C14" s="117" t="s">
        <v>340</v>
      </c>
      <c r="D14" s="88">
        <f t="shared" ref="D14:D19" si="0">E14+F14</f>
        <v>11.69</v>
      </c>
      <c r="E14" s="89"/>
      <c r="F14" s="119">
        <v>11.69</v>
      </c>
    </row>
    <row r="15" spans="1:6" ht="20.100000000000001" customHeight="1">
      <c r="A15" s="116" t="s">
        <v>339</v>
      </c>
      <c r="B15" s="116" t="s">
        <v>332</v>
      </c>
      <c r="C15" s="117" t="s">
        <v>341</v>
      </c>
      <c r="D15" s="88">
        <f t="shared" si="0"/>
        <v>26.01</v>
      </c>
      <c r="E15" s="89"/>
      <c r="F15" s="90">
        <v>26.01</v>
      </c>
    </row>
    <row r="16" spans="1:6" ht="20.100000000000001" customHeight="1">
      <c r="A16" s="116" t="s">
        <v>339</v>
      </c>
      <c r="B16" s="116" t="s">
        <v>342</v>
      </c>
      <c r="C16" s="117" t="s">
        <v>343</v>
      </c>
      <c r="D16" s="88">
        <f t="shared" si="0"/>
        <v>11.52</v>
      </c>
      <c r="E16" s="89"/>
      <c r="F16" s="90">
        <v>11.52</v>
      </c>
    </row>
    <row r="17" spans="1:6" ht="20.100000000000001" customHeight="1">
      <c r="A17" s="116" t="s">
        <v>339</v>
      </c>
      <c r="B17" s="116" t="s">
        <v>344</v>
      </c>
      <c r="C17" s="117" t="s">
        <v>345</v>
      </c>
      <c r="D17" s="88">
        <f t="shared" si="0"/>
        <v>0.16</v>
      </c>
      <c r="E17" s="89"/>
      <c r="F17" s="90">
        <v>0.16</v>
      </c>
    </row>
    <row r="18" spans="1:6" ht="20.100000000000001" customHeight="1">
      <c r="A18" s="116" t="s">
        <v>339</v>
      </c>
      <c r="B18" s="116" t="s">
        <v>336</v>
      </c>
      <c r="C18" s="117" t="s">
        <v>346</v>
      </c>
      <c r="D18" s="88">
        <f t="shared" si="0"/>
        <v>2.78</v>
      </c>
      <c r="E18" s="89"/>
      <c r="F18" s="90">
        <v>2.78</v>
      </c>
    </row>
    <row r="19" spans="1:6" ht="20.100000000000001" customHeight="1">
      <c r="A19" s="116" t="s">
        <v>339</v>
      </c>
      <c r="B19" s="116" t="s">
        <v>347</v>
      </c>
      <c r="C19" s="117" t="s">
        <v>348</v>
      </c>
      <c r="D19" s="88">
        <f t="shared" si="0"/>
        <v>0.86</v>
      </c>
      <c r="E19" s="89"/>
      <c r="F19" s="90">
        <v>0.86</v>
      </c>
    </row>
    <row r="20" spans="1:6" ht="20.100000000000001" customHeight="1">
      <c r="A20" s="116" t="s">
        <v>67</v>
      </c>
      <c r="B20" s="116" t="s">
        <v>67</v>
      </c>
      <c r="C20" s="117" t="s">
        <v>349</v>
      </c>
      <c r="D20" s="88">
        <f>D21</f>
        <v>15.78</v>
      </c>
      <c r="E20" s="89">
        <f>E21</f>
        <v>15.78</v>
      </c>
      <c r="F20" s="90">
        <f>F21</f>
        <v>0</v>
      </c>
    </row>
    <row r="21" spans="1:6" ht="20.100000000000001" customHeight="1">
      <c r="A21" s="116" t="s">
        <v>350</v>
      </c>
      <c r="B21" s="116" t="s">
        <v>332</v>
      </c>
      <c r="C21" s="117" t="s">
        <v>351</v>
      </c>
      <c r="D21" s="88">
        <f>E21+F21</f>
        <v>15.78</v>
      </c>
      <c r="E21" s="89">
        <v>15.78</v>
      </c>
      <c r="F21" s="90"/>
    </row>
  </sheetData>
  <mergeCells count="9">
    <mergeCell ref="A2:F2"/>
    <mergeCell ref="A4:C4"/>
    <mergeCell ref="A5:B5"/>
    <mergeCell ref="C5:C6"/>
    <mergeCell ref="D4:F4"/>
    <mergeCell ref="D5:D6"/>
    <mergeCell ref="E5:E6"/>
    <mergeCell ref="F5:F6"/>
    <mergeCell ref="A3:C3"/>
  </mergeCells>
  <phoneticPr fontId="4" type="noConversion"/>
  <printOptions horizontalCentered="1"/>
  <pageMargins left="0.59055118110236227" right="0.59055118110236227" top="0.59055118110236227" bottom="0.59055118110236227" header="0.59055118110236227" footer="0.39370078740157483"/>
  <pageSetup paperSize="9" fitToHeight="100" orientation="landscape" errors="blank" r:id="rId1"/>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sheetPr>
    <pageSetUpPr autoPageBreaks="0" fitToPage="1"/>
  </sheetPr>
  <dimension ref="A1:F22"/>
  <sheetViews>
    <sheetView showGridLines="0" showZeros="0" view="pageBreakPreview" zoomScale="60" zoomScaleNormal="100" workbookViewId="0">
      <selection activeCell="A23" sqref="A23:XFD29"/>
    </sheetView>
  </sheetViews>
  <sheetFormatPr defaultRowHeight="11.25"/>
  <cols>
    <col min="1" max="3" width="5.6640625" customWidth="1"/>
    <col min="4" max="4" width="17" customWidth="1"/>
    <col min="5" max="5" width="92.33203125" customWidth="1"/>
    <col min="6" max="6" width="25" customWidth="1"/>
    <col min="7" max="243" width="10.6640625" customWidth="1"/>
  </cols>
  <sheetData>
    <row r="1" spans="1:6" ht="20.100000000000001" customHeight="1">
      <c r="A1" s="26"/>
      <c r="B1" s="27"/>
      <c r="C1" s="27"/>
      <c r="D1" s="27"/>
      <c r="E1" s="27"/>
      <c r="F1" s="91" t="s">
        <v>226</v>
      </c>
    </row>
    <row r="2" spans="1:6" ht="20.100000000000001" customHeight="1">
      <c r="A2" s="146" t="s">
        <v>227</v>
      </c>
      <c r="B2" s="146"/>
      <c r="C2" s="146"/>
      <c r="D2" s="146"/>
      <c r="E2" s="146"/>
      <c r="F2" s="146"/>
    </row>
    <row r="3" spans="1:6" ht="20.100000000000001" customHeight="1">
      <c r="A3" s="220" t="s">
        <v>530</v>
      </c>
      <c r="B3" s="220"/>
      <c r="C3" s="220"/>
      <c r="D3" s="220"/>
      <c r="E3" s="220"/>
      <c r="F3" s="8" t="s">
        <v>2</v>
      </c>
    </row>
    <row r="4" spans="1:6" ht="20.100000000000001" customHeight="1">
      <c r="A4" s="160" t="s">
        <v>61</v>
      </c>
      <c r="B4" s="161"/>
      <c r="C4" s="162"/>
      <c r="D4" s="218" t="s">
        <v>62</v>
      </c>
      <c r="E4" s="159" t="s">
        <v>228</v>
      </c>
      <c r="F4" s="151" t="s">
        <v>229</v>
      </c>
    </row>
    <row r="5" spans="1:6" ht="20.100000000000001" customHeight="1">
      <c r="A5" s="32" t="s">
        <v>64</v>
      </c>
      <c r="B5" s="31" t="s">
        <v>65</v>
      </c>
      <c r="C5" s="33" t="s">
        <v>66</v>
      </c>
      <c r="D5" s="219"/>
      <c r="E5" s="159"/>
      <c r="F5" s="151"/>
    </row>
    <row r="6" spans="1:6" ht="20.100000000000001" customHeight="1">
      <c r="A6" s="115"/>
      <c r="B6" s="115"/>
      <c r="C6" s="115"/>
      <c r="D6" s="115"/>
      <c r="E6" s="115" t="s">
        <v>327</v>
      </c>
      <c r="F6" s="93">
        <f>F7</f>
        <v>154.69</v>
      </c>
    </row>
    <row r="7" spans="1:6" ht="20.100000000000001" customHeight="1">
      <c r="A7" s="121"/>
      <c r="B7" s="121"/>
      <c r="C7" s="121"/>
      <c r="D7" s="121"/>
      <c r="E7" s="121" t="s">
        <v>352</v>
      </c>
      <c r="F7" s="93">
        <f>F8+F9+F10+F11+F12+F13+F14+F15+F16+F17</f>
        <v>154.69</v>
      </c>
    </row>
    <row r="8" spans="1:6" ht="20.100000000000001" customHeight="1">
      <c r="A8" s="121" t="s">
        <v>269</v>
      </c>
      <c r="B8" s="121" t="s">
        <v>271</v>
      </c>
      <c r="C8" s="121" t="s">
        <v>278</v>
      </c>
      <c r="D8" s="121" t="s">
        <v>274</v>
      </c>
      <c r="E8" s="121" t="s">
        <v>353</v>
      </c>
      <c r="F8" s="93">
        <v>10</v>
      </c>
    </row>
    <row r="9" spans="1:6" ht="20.100000000000001" customHeight="1">
      <c r="A9" s="121" t="s">
        <v>269</v>
      </c>
      <c r="B9" s="121" t="s">
        <v>271</v>
      </c>
      <c r="C9" s="121" t="s">
        <v>278</v>
      </c>
      <c r="D9" s="121" t="s">
        <v>274</v>
      </c>
      <c r="E9" s="121" t="s">
        <v>354</v>
      </c>
      <c r="F9" s="93">
        <v>5</v>
      </c>
    </row>
    <row r="10" spans="1:6" ht="20.100000000000001" customHeight="1">
      <c r="A10" s="121" t="s">
        <v>269</v>
      </c>
      <c r="B10" s="121" t="s">
        <v>271</v>
      </c>
      <c r="C10" s="121" t="s">
        <v>278</v>
      </c>
      <c r="D10" s="121" t="s">
        <v>274</v>
      </c>
      <c r="E10" s="121" t="s">
        <v>355</v>
      </c>
      <c r="F10" s="93">
        <v>5</v>
      </c>
    </row>
    <row r="11" spans="1:6" ht="20.100000000000001" customHeight="1">
      <c r="A11" s="121" t="s">
        <v>269</v>
      </c>
      <c r="B11" s="121" t="s">
        <v>271</v>
      </c>
      <c r="C11" s="121" t="s">
        <v>278</v>
      </c>
      <c r="D11" s="121" t="s">
        <v>274</v>
      </c>
      <c r="E11" s="121" t="s">
        <v>356</v>
      </c>
      <c r="F11" s="93">
        <v>10</v>
      </c>
    </row>
    <row r="12" spans="1:6" ht="20.100000000000001" customHeight="1">
      <c r="A12" s="121" t="s">
        <v>269</v>
      </c>
      <c r="B12" s="121" t="s">
        <v>271</v>
      </c>
      <c r="C12" s="121" t="s">
        <v>278</v>
      </c>
      <c r="D12" s="121" t="s">
        <v>274</v>
      </c>
      <c r="E12" s="121" t="s">
        <v>357</v>
      </c>
      <c r="F12" s="93">
        <v>45</v>
      </c>
    </row>
    <row r="13" spans="1:6" ht="20.100000000000001" customHeight="1">
      <c r="A13" s="121" t="s">
        <v>269</v>
      </c>
      <c r="B13" s="121" t="s">
        <v>271</v>
      </c>
      <c r="C13" s="121" t="s">
        <v>278</v>
      </c>
      <c r="D13" s="121" t="s">
        <v>274</v>
      </c>
      <c r="E13" s="121" t="s">
        <v>358</v>
      </c>
      <c r="F13" s="93">
        <v>8</v>
      </c>
    </row>
    <row r="14" spans="1:6" ht="20.100000000000001" customHeight="1">
      <c r="A14" s="121" t="s">
        <v>269</v>
      </c>
      <c r="B14" s="121" t="s">
        <v>271</v>
      </c>
      <c r="C14" s="121" t="s">
        <v>278</v>
      </c>
      <c r="D14" s="121" t="s">
        <v>274</v>
      </c>
      <c r="E14" s="121" t="s">
        <v>359</v>
      </c>
      <c r="F14" s="93">
        <v>5</v>
      </c>
    </row>
    <row r="15" spans="1:6" ht="20.100000000000001" customHeight="1">
      <c r="A15" s="121" t="s">
        <v>269</v>
      </c>
      <c r="B15" s="121" t="s">
        <v>271</v>
      </c>
      <c r="C15" s="121" t="s">
        <v>278</v>
      </c>
      <c r="D15" s="121" t="s">
        <v>274</v>
      </c>
      <c r="E15" s="121" t="s">
        <v>360</v>
      </c>
      <c r="F15" s="93">
        <v>20</v>
      </c>
    </row>
    <row r="16" spans="1:6" ht="20.100000000000001" customHeight="1">
      <c r="A16" s="121" t="s">
        <v>269</v>
      </c>
      <c r="B16" s="121" t="s">
        <v>271</v>
      </c>
      <c r="C16" s="121" t="s">
        <v>278</v>
      </c>
      <c r="D16" s="121" t="s">
        <v>274</v>
      </c>
      <c r="E16" s="122" t="s">
        <v>448</v>
      </c>
      <c r="F16" s="93">
        <v>41</v>
      </c>
    </row>
    <row r="17" spans="1:6" ht="20.100000000000001" customHeight="1">
      <c r="A17" s="83" t="s">
        <v>462</v>
      </c>
      <c r="B17" s="83" t="s">
        <v>463</v>
      </c>
      <c r="C17" s="83" t="s">
        <v>464</v>
      </c>
      <c r="D17" s="92" t="s">
        <v>465</v>
      </c>
      <c r="E17" s="92" t="s">
        <v>466</v>
      </c>
      <c r="F17" s="93">
        <v>5.69</v>
      </c>
    </row>
    <row r="18" spans="1:6" ht="20.100000000000001" customHeight="1">
      <c r="A18" s="83"/>
      <c r="B18" s="83"/>
      <c r="C18" s="83"/>
      <c r="D18" s="92"/>
      <c r="E18" s="92"/>
      <c r="F18" s="93"/>
    </row>
    <row r="19" spans="1:6" ht="20.100000000000001" customHeight="1">
      <c r="A19" s="83"/>
      <c r="B19" s="83"/>
      <c r="C19" s="83"/>
      <c r="D19" s="92"/>
      <c r="E19" s="92"/>
      <c r="F19" s="93"/>
    </row>
    <row r="20" spans="1:6" ht="20.100000000000001" customHeight="1">
      <c r="A20" s="83"/>
      <c r="B20" s="83"/>
      <c r="C20" s="83"/>
      <c r="D20" s="92"/>
      <c r="E20" s="92"/>
      <c r="F20" s="93"/>
    </row>
    <row r="21" spans="1:6" ht="20.100000000000001" customHeight="1">
      <c r="A21" s="83"/>
      <c r="B21" s="83"/>
      <c r="C21" s="83"/>
      <c r="D21" s="92"/>
      <c r="E21" s="92"/>
      <c r="F21" s="93"/>
    </row>
    <row r="22" spans="1:6" ht="19.5" customHeight="1">
      <c r="A22" s="83"/>
      <c r="B22" s="83"/>
      <c r="C22" s="83"/>
      <c r="D22" s="92"/>
      <c r="E22" s="92"/>
      <c r="F22" s="93"/>
    </row>
  </sheetData>
  <mergeCells count="6">
    <mergeCell ref="D4:D5"/>
    <mergeCell ref="E4:E5"/>
    <mergeCell ref="A2:F2"/>
    <mergeCell ref="F4:F5"/>
    <mergeCell ref="A4:C4"/>
    <mergeCell ref="A3:E3"/>
  </mergeCells>
  <phoneticPr fontId="4" type="noConversion"/>
  <printOptions horizontalCentered="1"/>
  <pageMargins left="0.59055118110236227" right="0.59055118110236227" top="0.59055118110236227" bottom="0.59055118110236227" header="0.59055118110236227" footer="0.39370078740157483"/>
  <pageSetup paperSize="9" fitToHeight="1000" orientation="landscape" errors="blank"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14</vt:i4>
      </vt:variant>
    </vt:vector>
  </HeadingPairs>
  <TitlesOfParts>
    <vt:vector size="29" baseType="lpstr">
      <vt:lpstr>封面</vt:lpstr>
      <vt:lpstr>1</vt:lpstr>
      <vt:lpstr>1-1</vt:lpstr>
      <vt:lpstr>1-2</vt:lpstr>
      <vt:lpstr>2</vt:lpstr>
      <vt:lpstr>2-1</vt:lpstr>
      <vt:lpstr>3</vt:lpstr>
      <vt:lpstr>3-1</vt:lpstr>
      <vt:lpstr>3-2</vt:lpstr>
      <vt:lpstr>3-3</vt:lpstr>
      <vt:lpstr>4</vt:lpstr>
      <vt:lpstr>4-1</vt:lpstr>
      <vt:lpstr>5</vt:lpstr>
      <vt:lpstr>6</vt:lpstr>
      <vt:lpstr>7</vt:lpstr>
      <vt:lpstr>'1-2'!Print_Area</vt:lpstr>
      <vt:lpstr>'3-2'!Print_Area</vt:lpstr>
      <vt:lpstr>'1'!Print_Titles</vt:lpstr>
      <vt:lpstr>'1-1'!Print_Titles</vt:lpstr>
      <vt:lpstr>'1-2'!Print_Titles</vt:lpstr>
      <vt:lpstr>'2'!Print_Titles</vt:lpstr>
      <vt:lpstr>'3-1'!Print_Titles</vt:lpstr>
      <vt:lpstr>'3-2'!Print_Titles</vt:lpstr>
      <vt:lpstr>'3-3'!Print_Titles</vt:lpstr>
      <vt:lpstr>'4'!Print_Titles</vt:lpstr>
      <vt:lpstr>'4-1'!Print_Titles</vt:lpstr>
      <vt:lpstr>'5'!Print_Titles</vt:lpstr>
      <vt:lpstr>'6'!Print_Titles</vt:lpstr>
      <vt:lpstr>封面!Print_Titles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XiTongTianDi</cp:lastModifiedBy>
  <cp:lastPrinted>2023-01-12T09:15:02Z</cp:lastPrinted>
  <dcterms:created xsi:type="dcterms:W3CDTF">2022-01-12T07:44:43Z</dcterms:created>
  <dcterms:modified xsi:type="dcterms:W3CDTF">2023-01-12T09:18:15Z</dcterms:modified>
</cp:coreProperties>
</file>