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bookViews>
  <sheets>
    <sheet name="定稿" sheetId="1" r:id="rId1"/>
    <sheet name="Sheet1" sheetId="2" r:id="rId2"/>
  </sheets>
  <definedNames>
    <definedName name="_xlnm._FilterDatabase" localSheetId="0" hidden="1">定稿!$B$4:$R$31</definedName>
    <definedName name="_xlnm.Print_Titles" localSheetId="0">定稿!$3:$4</definedName>
    <definedName name="_xlnm.Print_Area" localSheetId="0">定稿!$A$1:$U$28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<sst xmlns="http://schemas.openxmlformats.org/spreadsheetml/2006/main" count="347" uniqueCount="187">
  <si>
    <t>附件1</t>
  </si>
  <si>
    <t>部门预算绩效评价指标体系</t>
  </si>
  <si>
    <t>绩效评价指标
指标分值</t>
  </si>
  <si>
    <t>指标解释</t>
  </si>
  <si>
    <t>评分方法</t>
  </si>
  <si>
    <t>评分说明</t>
  </si>
  <si>
    <t>评价方式</t>
  </si>
  <si>
    <t>评价属性</t>
  </si>
  <si>
    <t>评价标准</t>
  </si>
  <si>
    <t>评分计算过程</t>
  </si>
  <si>
    <t>自评得分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</si>
  <si>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</si>
  <si>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</si>
  <si>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</si>
  <si>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</si>
  <si>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</si>
  <si>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</si>
  <si>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</si>
  <si>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</si>
  <si>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</si>
  <si>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</si>
  <si>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</si>
  <si>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</si>
  <si>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</si>
  <si>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</si>
  <si>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</si>
  <si>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</si>
  <si>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</si>
  <si>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</si>
  <si>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食品抽检及时率</t>
  </si>
  <si>
    <t>食品抽检及时率是否达到预期目标值，达到预期目标值得满分，否则不得分。</t>
  </si>
  <si>
    <t>是否评分法</t>
  </si>
  <si>
    <t>√</t>
  </si>
  <si>
    <t/>
  </si>
  <si>
    <t>食品抽检及时率达到90%，基本达到预期目标值，但仍存在少量抽检滞后情况，工作质效有待进一步提升，该项指标扣2分，得3分。</t>
  </si>
  <si>
    <t>获证企业工业产品监督抽查（批次）</t>
  </si>
  <si>
    <t>获证企业工业产品监督抽查（批次）是否达到预期目标值，达到预期目标值得满分，否则不得分。</t>
  </si>
  <si>
    <t>获证企业工业产品监督抽查（批次）达到30批次，达到预期目标值，该项指标得满分。</t>
  </si>
  <si>
    <t>流通领域商品质量抽检（批次）</t>
  </si>
  <si>
    <t>流通领域商品质量抽检（批次）是否达到预期目标值，达到预期目标值得满分，否则不得分。</t>
  </si>
  <si>
    <t>流通领域商品质量抽检（批次）达到400批次，达到预期目标值，该项指标得满分。</t>
  </si>
  <si>
    <t>预算管理
（25分）</t>
  </si>
  <si>
    <t>预算编制质量</t>
  </si>
  <si>
    <t>部门是否严格按要求编制年初部门预算，年初预算编制的科学性和准确性</t>
  </si>
  <si>
    <t>比率分值法</t>
  </si>
  <si>
    <t>该项指标得分=（1-财政拨款预算偏离度）×100%×4+（1-资产配置预算偏离度）×100%×2+（1-政府采购预算偏离度）×100%×2。偏离度=|预算执行数-年初预算数|÷年初预算数。</t>
  </si>
  <si>
    <t>该项指标得分计算公式=（1-财政拨款预算偏离度）×100%×4+（1-资产配置预算偏离度）×100%×2+（1-政府采购预算偏离度）×100%×2
，我局在预算年度预算编制及执行方面，年初预算数为5,473.70，全年预算执行数为6,504.94，部门资产配置年初预算数为0.00，部门全年资产配置预算执行数为4.69，政府采购年初预算数为359.60，政府采购全年执行数为431.56。综上，我局该项指标得分为4.85分。</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</si>
  <si>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</si>
  <si>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</si>
  <si>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</si>
  <si>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</si>
  <si>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</si>
  <si>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</si>
  <si>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该项得分为该项指标得分=（1至6月预算执行数÷（部门预算数×50%）×2）+（1-1至6月支出预警金额占比×0.8-1至6月支出违规金额占比×0.2）+（1至10月预算执行数÷（部门预算数×83.33%）×2）+（1-1至10月支出预警金额占比×0.8-1至10月支出违规金额占比×0.2）= 6,525.99 ÷ 6,504.94 × 50% × 2.0 + (1 - 0.00 × 0.8 - 0.00 × 0.2) × 1.0 + (6,542.46 ÷ 6,504.94 × 83.33% × 2.0) + (1 - 0.00 × 0.8 - 0.00 × 0.2) × 1.0 = 6分。</t>
  </si>
  <si>
    <t>预算年终结余</t>
  </si>
  <si>
    <t>部门整体年终预算结余情况</t>
  </si>
  <si>
    <t>该项指标得分=（1-部门整体预算结余率）×100%×2。部门整体预算结余率为当年年终部门预算注销金额和结转金额占部门预算总金额的比率。</t>
  </si>
  <si>
    <t>该项指标得分=（1-部门整体预算结余率）×100%×2= (1 - 0.00) × 100% × 2=2.00分。</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</si>
  <si>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</si>
  <si>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</si>
  <si>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</si>
  <si>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一般性支出财政拨款年初预算较上年减少，一般性支出财政拨款预算执行数较上年减少。故该项指标得4.11分。</t>
  </si>
  <si>
    <t>财务管理
（10分）</t>
  </si>
  <si>
    <t>财务管理制度</t>
  </si>
  <si>
    <t>部门财务管理制度建立情况</t>
  </si>
  <si>
    <t>缺（错）项
扣分法</t>
  </si>
  <si>
    <t>部门已制定内部财务管理制度等制度机制的，得2分。财务管理制度得到落实，得2分。否则该项不得分。</t>
  </si>
  <si>
    <t>部门已制定内部财务管理制度等制度机制</t>
  </si>
  <si>
    <t xml:space="preserve">
</t>
  </si>
  <si>
    <t>财务岗位设置</t>
  </si>
  <si>
    <t>部门财务岗位设置是否符合相关财务管理制度要求</t>
  </si>
  <si>
    <t>部门合理设置财务工作岗位，明确职责权限，并严格实行不相容岗位分离的，得2分。否则该项不得分。</t>
  </si>
  <si>
    <t>部门合理设置财务工作岗位，明确职责权限，并严格实行不相容岗位分离</t>
  </si>
  <si>
    <t>资金使用规范</t>
  </si>
  <si>
    <t>部门资金使用是否符合相关财务管理制度规定</t>
  </si>
  <si>
    <t>部门资金使用不符合相关财务管理制度规定的，发现一处扣1分，扣完为止。</t>
  </si>
  <si>
    <t>部门资金使用符合相关财务管理制度规定</t>
  </si>
  <si>
    <t>资产管理
（9分）</t>
  </si>
  <si>
    <t>人均资产变化率</t>
  </si>
  <si>
    <t>部门人均资产变化情况</t>
  </si>
  <si>
    <t>分级评分法</t>
  </si>
  <si>
    <t>部门人均资产变化率为X，市直行政事业单位人均资产变化率为N，N为7.22%，则：X≤N，得1.5分；N＜X≤1.2N，得0.9分；1.2N＜X≤1.4N，得0.6分；X＞1.4N，得0.3分。部门人均资产变化率=（当年行政事业单位人均占有资产-上年行政事业单位人均占有资产）÷上年行政事业单位人均占有资产；行政事业单位人均占有资产=（固定资产净值+无形资产净值）÷行政事业单位编制内实有人数
部门人均资产增长率为X，同期市级财政收入增长率为N，N为6.76%，则：X≤0，得1.5分；0＜X≤N，得0.9分；N＜X≤2N，得0.6分；X＞2N，不得分。</t>
  </si>
  <si>
    <t>我局2024年末实有在编在职人数为181人，固定资产和无形资产期末账面值净值合计5,106.99万元；2025年末实有在职在编人数为184人，固定资产和无形资产净值合计4,266.47万元。人均占有资产及人均资产变化率计算公式分别为“（固定资产净值+无形资产净值)/在职人数、(当年人均资产-上年人均资产)/上年人均资产”。故我局2024、2025年人均占有资产分别为28.22万元/人、23.19万元/人。
综上，2025年我局人均资产变化率为-17.82%，小于0，小于州直行政事业单位人均资产变化率-3.49%，小于州级财政收入增长率17.10%。</t>
  </si>
  <si>
    <t>资产利用率</t>
  </si>
  <si>
    <t>部门资产超最低使用年限情况</t>
  </si>
  <si>
    <t>部门办公家具和用具超最低使用年限资产利用率=超最低使用年限的办公家具账面原值÷办公家具账面原值×100%。办公家具和用具超最低使用年限资产利用率为X，市直行政事业单位平均值N，N为9.82%，则：X＞N，得1.5分；0.8N＜X≤N，得0.9分；0.6N＜X≤0.8N，得0.6分；X≤0.6N，得0.3分。
部门办公设备超最低使用年限资产利用率=超最低使用年限的办公设备账面原值÷办公设备账面原值×100%。办公设备超最低使用年限资产利用率为X，市直行政事业单位平均值为N，N为40%，则：X＞N，得1.5分；0.8N＜X≤N，得0.9分；0.6N＜X≤0.8N，得0.6分；X≤0.6N，得0.3分。</t>
  </si>
  <si>
    <t>我局2024年办公家具账面价值为536.04万元，超最低使用年限的办公家具账面价值为128.93万元，故办公家具超最低使用年限资产利用率=超最低使用年限的办公家具账面价值÷办公家具账面价值×100%=24.05%；2025年办公设备账面价值为7,195.98万元，超最低使用年限的办公设备账面价值为5,205.99万元，故办公设备超最低使用年限资产利用率=超最低使用年限的办公设备账面价值÷办公设备账面价值×100%=72.35%。综上，我局在资产利用率方面，办公家具和用具超最低使用年限资产利用率大于州直行政事业单位平均值12.93%，办公设备超最低使用年限资产利用率大于州直行政事业单位平均值53.14%。</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</si>
  <si>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</si>
  <si>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</si>
  <si>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</si>
  <si>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部门闲置资产占比变化率=(本年闲置资产账面价值÷本年总资产账面价值)÷(上一年度闲置资产账面价值÷上一年度总资产账面价值)×100%。我局当年闲置资产账面价值及当年总资产账面价值分别为0.00、12,553.78，上一年度闲置资产账面价值及上一年度总资产账面价值分别为0.00、11,563.11。综上，按照评分标准，我局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</si>
  <si>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</si>
  <si>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</si>
  <si>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</si>
  <si>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</si>
  <si>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我局严格执行政府采购促进中小企业发展相关管理办法，对适宜由中小企业提供的采购项目和采购包，预留了采购份额专门面向中小企业采购，并在采购预算中单独列示。2025年，我局采购预算为359.60万元，政府采购授予中小企业合同金额为155.69万元。</t>
  </si>
  <si>
    <t>采购执行率</t>
  </si>
  <si>
    <t>部门政府采购项目资金支付比例情况</t>
  </si>
  <si>
    <t>该项指标得分=当年政府采购实际支付总金额÷（当年政府采购总预算数-当年已完成采购项目节约金额）×100%×3。</t>
  </si>
  <si>
    <t>我局当年政府采购总预算数为359.60万元，当年已完成采购项目节约金额为0.00万元，当年政府采购支付总额为426.34万元。</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</si>
  <si>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</si>
  <si>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</si>
  <si>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</si>
  <si>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</si>
  <si>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</si>
  <si>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该项指标得分=4-部门未履行事前评估程序的部门预算阶段项目（含一次性项目）数量÷部门预算阶段项目（含一次性项目）总数×100%×4=4 - 0 ÷ 51 × 4=4.0分。</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</si>
  <si>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</si>
  <si>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</si>
  <si>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</si>
  <si>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该项指标得分=4-绩效目标与计划期内的任务量、预算安排不相匹配的部门预算阶段项目（含一次性项目）数量÷部门预算阶段项目（含一次性项目）总数×100%×4=4 - 0 ÷ 51 × 4=4.0分。</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</si>
  <si>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</si>
  <si>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</si>
  <si>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</si>
  <si>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该项指标得分=4-规定时间未入财政库部门预算阶段项目（含一次性项目）数量÷最终安排部门预算阶段项目（含一次性项目）总数×100%×4=4 - 0 ÷ 51 × 4=4.0分。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</si>
  <si>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</si>
  <si>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</si>
  <si>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</si>
  <si>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</si>
  <si>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该项指标得分=4-实际列支内容与绩效目标设置方向不相符的部门预算阶段项目（含一次性项目）数量÷部门预算阶段项目（含一次性项目）总数×100%×4=4 - 0 ÷ 51 × 4=4.0分。</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</si>
  <si>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</si>
  <si>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</si>
  <si>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</si>
  <si>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该项指标得分=4-应采取未采取收回预算、调整目标等处置措施的部门预算阶段项目（含一次性项目）数量÷应采取收回预算、调整目标等处置措施的部门预算阶段项目（含一次性项目）总数×100%×4=4 - 0 ÷ 0 × 4=4分。</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</si>
  <si>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</si>
  <si>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</si>
  <si>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</si>
  <si>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该项指标得分=预算结余率小于10%的常年项目数量÷部门预算常年项目总数×100%×2+预算结余率小于10%的一次性项目和阶段项目数量÷部门预算一次性项目和阶段项目总数×100%×2=21÷21×100%×2.0+30÷30×100%×2.0=4分。</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</si>
  <si>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</si>
  <si>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</si>
  <si>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</si>
  <si>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</si>
  <si>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该项指标得分=完成绩效目标数量指标的部门预算阶段项目（含一次性项目）数量÷部门预算阶段项目（含一次性项目）总数×100%×4=51÷51×100%×4=4.0分。</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</si>
  <si>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</si>
  <si>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</si>
  <si>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</si>
  <si>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我局已完成预期指标值的数量指标个数为51，其中，已完成预期指标值的数量指标中偏离度在30%内的指标个数为51，故该项指标得分为4.0分。</t>
  </si>
  <si>
    <t>实现效果</t>
  </si>
  <si>
    <t>部门预算项目绩效目标效益指标实施效果</t>
  </si>
  <si>
    <t>该项指标得分=完成绩效目标效益指标的部门预算阶段项目（含一次性项目）数量÷部门预算阶段项目（含一次性项目）总数×100%×3。</t>
  </si>
  <si>
    <t>该项指标得分=完成绩效目标效益指标的部门预算阶段项目（含一次性项目）数量÷部门预算阶段项目（含一次性项目）总数×100%×3=51÷51×100%×3=3.0分。</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</si>
  <si>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</si>
  <si>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</si>
  <si>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</si>
  <si>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</si>
  <si>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</si>
  <si>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</si>
  <si>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</si>
  <si>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</si>
  <si>
    <t>总分</t>
  </si>
  <si>
    <t>输入</t>
  </si>
  <si>
    <t>偏离度</t>
  </si>
  <si>
    <t>分值</t>
  </si>
  <si>
    <t>最终得分</t>
  </si>
  <si>
    <t>最终扣分</t>
  </si>
  <si>
    <t>预算编制质量公式</t>
  </si>
  <si>
    <t>年初预算数</t>
  </si>
  <si>
    <t>数据来源</t>
  </si>
  <si>
    <t>预算执行数</t>
  </si>
  <si>
    <t>需要人工干预</t>
  </si>
  <si>
    <t>财政拨款预算偏离度</t>
  </si>
  <si>
    <t>《部门决算报表》</t>
  </si>
  <si>
    <t>/</t>
  </si>
  <si>
    <t>政府采购预算偏离度</t>
  </si>
  <si>
    <t>《预算批复表》政府采购项目预算表21</t>
  </si>
  <si>
    <t>《部门决算报表》F03 机构运行信息表(财决附03表)“六、政府采购支出信息”</t>
  </si>
  <si>
    <t>①当年初预算和决算为0时，此处填0；②当决算有支出，预算为0，此处填1；③其余情况下拉公式。</t>
  </si>
  <si>
    <t>资产配置预算偏离度</t>
  </si>
  <si>
    <t>《预算批复表》资产18</t>
  </si>
  <si>
    <t>《部门决算报表》F03 机构运行信息表(财决附03表)五、资产信息</t>
  </si>
  <si>
    <t>支出执行进度公式</t>
  </si>
  <si>
    <t>1至6月预算执行数</t>
  </si>
  <si>
    <t>部门预算数比例</t>
  </si>
  <si>
    <t>得分</t>
  </si>
  <si>
    <t>6月序时进度</t>
  </si>
  <si>
    <t>资金支付查询表截止到6月30日支付资金数求和</t>
  </si>
  <si>
    <t>1-6违规支出</t>
  </si>
  <si>
    <t>1至6月支出预警金额占比</t>
  </si>
  <si>
    <t>一体化系统上，有一个板块就叫做预警金额，然后选时间，没有文件意味着是0。</t>
  </si>
  <si>
    <t>1至6月支出违规金额占比</t>
  </si>
  <si>
    <t>基本为0</t>
  </si>
  <si>
    <t>扣分</t>
  </si>
  <si>
    <t>10月序时进度</t>
  </si>
  <si>
    <t>1至10月预算执行数</t>
  </si>
  <si>
    <t>资金支付查询表截止到10月31日支付资金数求和</t>
  </si>
  <si>
    <t>1-10违规支出</t>
  </si>
  <si>
    <t>1至10月支出预警金额占比</t>
  </si>
  <si>
    <t>1至10月支出违规金额占比</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</si>
</sst>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1"/>
      <color rgb="FF000000"/>
      <name val="宋体"/>
      <charset val="134"/>
    </font>
    <font>
      <b/>
      <sz val="11"/>
      <color rgb="FF000000"/>
      <name val="宋体"/>
      <charset val="134"/>
    </font>
    <font>
      <b/>
      <sz val="11"/>
      <color rgb="FFFF0000"/>
      <name val="宋体"/>
      <charset val="134"/>
    </font>
    <font>
      <b/>
      <sz val="16"/>
      <color rgb="FFFF0000"/>
      <name val="宋体"/>
      <charset val="134"/>
    </font>
    <font>
      <sz val="11"/>
      <color rgb="FF000000"/>
      <name val="宋体"/>
      <charset val="134"/>
      <scheme val="major"/>
    </font>
    <font>
      <b/>
      <sz val="20"/>
      <color rgb="FFFF0000"/>
      <name val="宋体"/>
      <charset val="134"/>
    </font>
    <font>
      <sz val="12"/>
      <color rgb="FF000000"/>
      <name val="宋体"/>
      <charset val="134"/>
    </font>
    <font>
      <sz val="12"/>
      <name val="宋体"/>
      <charset val="134"/>
    </font>
    <font>
      <sz val="18"/>
      <name val="黑体"/>
      <charset val="134"/>
    </font>
    <font>
      <sz val="8"/>
      <name val="宋体"/>
      <charset val="134"/>
    </font>
    <font>
      <sz val="11"/>
      <name val="宋体"/>
      <charset val="134"/>
    </font>
    <font>
      <sz val="24"/>
      <name val="方正小标宋简体"/>
      <charset val="134"/>
    </font>
    <font>
      <sz val="12"/>
      <name val="方正小标宋简体"/>
      <charset val="134"/>
    </font>
    <font>
      <sz val="12"/>
      <name val="黑体"/>
      <charset val="134"/>
    </font>
    <font>
      <b/>
      <sz val="11"/>
      <name val="宋体"/>
      <charset val="134"/>
    </font>
    <font>
      <b/>
      <sz val="12"/>
      <name val="宋体"/>
      <charset val="134"/>
    </font>
    <font>
      <sz val="16"/>
      <color rgb="FF000000"/>
      <name val="方正小标宋简体"/>
      <charset val="134"/>
    </font>
    <font>
      <sz val="12"/>
      <color rgb="FFFF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2" tint="-0.099978637043366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8" fillId="0" borderId="0">
      <alignment vertical="center"/>
    </xf>
    <xf numFmtId="44" fontId="18" fillId="0" borderId="0">
      <alignment vertical="center"/>
    </xf>
    <xf numFmtId="9" fontId="18" fillId="0" borderId="0">
      <alignment vertical="center"/>
    </xf>
    <xf numFmtId="41" fontId="18" fillId="0" borderId="0">
      <alignment vertical="center"/>
    </xf>
    <xf numFmtId="42" fontId="18" fillId="0" borderId="0">
      <alignment vertical="center"/>
    </xf>
    <xf numFmtId="0" fontId="19" fillId="0" borderId="0">
      <alignment vertical="center"/>
    </xf>
    <xf numFmtId="0" fontId="20" fillId="0" borderId="0">
      <alignment vertical="center"/>
    </xf>
    <xf numFmtId="0" fontId="18" fillId="5" borderId="8">
      <alignment vertical="center"/>
    </xf>
    <xf numFmtId="0" fontId="21" fillId="0" borderId="0">
      <alignment vertical="center"/>
    </xf>
    <xf numFmtId="0" fontId="22" fillId="0" borderId="0">
      <alignment vertical="center"/>
    </xf>
    <xf numFmtId="0" fontId="23" fillId="0" borderId="0">
      <alignment vertical="center"/>
    </xf>
    <xf numFmtId="0" fontId="24" fillId="0" borderId="9">
      <alignment vertical="center"/>
    </xf>
    <xf numFmtId="0" fontId="25" fillId="0" borderId="9">
      <alignment vertical="center"/>
    </xf>
    <xf numFmtId="0" fontId="26" fillId="0" borderId="10">
      <alignment vertical="center"/>
    </xf>
    <xf numFmtId="0" fontId="26" fillId="0" borderId="0">
      <alignment vertical="center"/>
    </xf>
    <xf numFmtId="0" fontId="27" fillId="6" borderId="11">
      <alignment vertical="center"/>
    </xf>
    <xf numFmtId="0" fontId="28" fillId="7" borderId="12">
      <alignment vertical="center"/>
    </xf>
    <xf numFmtId="0" fontId="29" fillId="7" borderId="11">
      <alignment vertical="center"/>
    </xf>
    <xf numFmtId="0" fontId="30" fillId="8" borderId="13">
      <alignment vertical="center"/>
    </xf>
    <xf numFmtId="0" fontId="31" fillId="0" borderId="14">
      <alignment vertical="center"/>
    </xf>
    <xf numFmtId="0" fontId="32" fillId="0" borderId="15">
      <alignment vertical="center"/>
    </xf>
    <xf numFmtId="0" fontId="33" fillId="9" borderId="0">
      <alignment vertical="center"/>
    </xf>
    <xf numFmtId="0" fontId="34" fillId="10" borderId="0">
      <alignment vertical="center"/>
    </xf>
    <xf numFmtId="0" fontId="35" fillId="11" borderId="0">
      <alignment vertical="center"/>
    </xf>
    <xf numFmtId="0" fontId="36" fillId="12" borderId="0">
      <alignment vertical="center"/>
    </xf>
    <xf numFmtId="0" fontId="37" fillId="13" borderId="0">
      <alignment vertical="center"/>
    </xf>
    <xf numFmtId="0" fontId="37" fillId="14" borderId="0">
      <alignment vertical="center"/>
    </xf>
    <xf numFmtId="0" fontId="36" fillId="15" borderId="0">
      <alignment vertical="center"/>
    </xf>
    <xf numFmtId="0" fontId="36" fillId="16" borderId="0">
      <alignment vertical="center"/>
    </xf>
    <xf numFmtId="0" fontId="37" fillId="17" borderId="0">
      <alignment vertical="center"/>
    </xf>
    <xf numFmtId="0" fontId="37" fillId="18" borderId="0">
      <alignment vertical="center"/>
    </xf>
    <xf numFmtId="0" fontId="36" fillId="19" borderId="0">
      <alignment vertical="center"/>
    </xf>
    <xf numFmtId="0" fontId="36" fillId="20" borderId="0">
      <alignment vertical="center"/>
    </xf>
    <xf numFmtId="0" fontId="37" fillId="21" borderId="0">
      <alignment vertical="center"/>
    </xf>
    <xf numFmtId="0" fontId="37" fillId="22" borderId="0">
      <alignment vertical="center"/>
    </xf>
    <xf numFmtId="0" fontId="36" fillId="23" borderId="0">
      <alignment vertical="center"/>
    </xf>
    <xf numFmtId="0" fontId="36" fillId="24" borderId="0">
      <alignment vertical="center"/>
    </xf>
    <xf numFmtId="0" fontId="37" fillId="25" borderId="0">
      <alignment vertical="center"/>
    </xf>
    <xf numFmtId="0" fontId="37" fillId="26" borderId="0">
      <alignment vertical="center"/>
    </xf>
    <xf numFmtId="0" fontId="36" fillId="27" borderId="0">
      <alignment vertical="center"/>
    </xf>
    <xf numFmtId="0" fontId="36" fillId="28" borderId="0">
      <alignment vertical="center"/>
    </xf>
    <xf numFmtId="0" fontId="37" fillId="3" borderId="0">
      <alignment vertical="center"/>
    </xf>
    <xf numFmtId="0" fontId="37" fillId="4" borderId="0">
      <alignment vertical="center"/>
    </xf>
    <xf numFmtId="0" fontId="36" fillId="29" borderId="0">
      <alignment vertical="center"/>
    </xf>
    <xf numFmtId="0" fontId="36" fillId="30" borderId="0">
      <alignment vertical="center"/>
    </xf>
    <xf numFmtId="0" fontId="37" fillId="31" borderId="0">
      <alignment vertical="center"/>
    </xf>
    <xf numFmtId="0" fontId="37" fillId="32" borderId="0">
      <alignment vertical="center"/>
    </xf>
    <xf numFmtId="0" fontId="36" fillId="33" borderId="0">
      <alignment vertical="center"/>
    </xf>
    <xf numFmtId="0" fontId="7" fillId="0" borderId="0"/>
    <xf numFmtId="0" fontId="0" fillId="0" borderId="0"/>
  </cellStyleXfs>
  <cellXfs count="57">
    <xf numFmtId="0" fontId="0" fillId="0" borderId="0" xfId="0" applyAlignment="1">
      <alignment vertical="center"/>
    </xf>
    <xf numFmtId="0" fontId="0" fillId="0" borderId="0" xfId="0" applyAlignment="1"/>
    <xf numFmtId="0" fontId="0" fillId="2" borderId="1" xfId="0" applyFill="1" applyBorder="1" applyAlignment="1">
      <alignment vertical="center"/>
    </xf>
    <xf numFmtId="0" fontId="1" fillId="2" borderId="1" xfId="0" applyFont="1" applyFill="1" applyBorder="1" applyAlignment="1">
      <alignment horizontal="center" vertical="center"/>
    </xf>
    <xf numFmtId="0" fontId="0" fillId="0" borderId="2" xfId="0" applyBorder="1" applyAlignment="1"/>
    <xf numFmtId="0" fontId="0" fillId="0" borderId="3" xfId="0" applyBorder="1" applyAlignment="1"/>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0" fontId="0" fillId="2" borderId="1" xfId="0" applyFill="1" applyBorder="1" applyAlignment="1">
      <alignment horizontal="center" vertical="center"/>
    </xf>
    <xf numFmtId="176" fontId="3" fillId="3" borderId="1" xfId="0" applyNumberFormat="1" applyFont="1" applyFill="1" applyBorder="1" applyAlignment="1">
      <alignment vertical="center"/>
    </xf>
    <xf numFmtId="0" fontId="0" fillId="0" borderId="1" xfId="0" applyBorder="1" applyAlignment="1">
      <alignment horizontal="center" vertical="center"/>
    </xf>
    <xf numFmtId="10" fontId="0" fillId="0" borderId="1" xfId="0" applyNumberFormat="1" applyBorder="1" applyAlignment="1">
      <alignment horizontal="center" vertical="center"/>
    </xf>
    <xf numFmtId="176" fontId="0" fillId="2" borderId="1" xfId="0" applyNumberFormat="1" applyFill="1" applyBorder="1" applyAlignment="1">
      <alignment vertical="center"/>
    </xf>
    <xf numFmtId="0" fontId="0" fillId="2" borderId="1" xfId="0" applyFill="1" applyBorder="1" applyAlignment="1">
      <alignment horizontal="center" vertical="center" wrapText="1"/>
    </xf>
    <xf numFmtId="0" fontId="4" fillId="2" borderId="1" xfId="0" applyFill="1" applyBorder="1" applyAlignment="1">
      <alignment horizontal="left" vertical="center" wrapText="1"/>
    </xf>
    <xf numFmtId="176" fontId="0" fillId="2" borderId="1" xfId="0" applyNumberFormat="1" applyFill="1" applyBorder="1" applyAlignment="1">
      <alignment horizontal="center" vertical="center"/>
    </xf>
    <xf numFmtId="176" fontId="5" fillId="4" borderId="1" xfId="0" applyNumberFormat="1" applyFont="1" applyFill="1" applyBorder="1" applyAlignment="1">
      <alignment horizontal="center" vertical="center"/>
    </xf>
    <xf numFmtId="0" fontId="0" fillId="0" borderId="4" xfId="0" applyBorder="1" applyAlignment="1"/>
    <xf numFmtId="0" fontId="0" fillId="0" borderId="1" xfId="0" applyBorder="1" applyAlignment="1">
      <alignment horizontal="center" vertical="center" wrapText="1"/>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horizontal="center" vertical="center" wrapText="1"/>
    </xf>
    <xf numFmtId="0" fontId="8" fillId="0" borderId="0" xfId="0" applyFont="1" applyAlignment="1">
      <alignment vertical="center"/>
    </xf>
    <xf numFmtId="0" fontId="8"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9" fillId="0" borderId="0" xfId="0" applyFont="1" applyAlignment="1">
      <alignment vertical="center" wrapText="1"/>
    </xf>
    <xf numFmtId="0" fontId="7" fillId="0" borderId="0" xfId="0" applyFont="1" applyAlignment="1">
      <alignment vertical="center" wrapText="1"/>
    </xf>
    <xf numFmtId="0" fontId="10" fillId="0" borderId="0" xfId="0" applyFont="1" applyAlignment="1">
      <alignment vertical="center"/>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 xfId="50" applyFont="1" applyBorder="1" applyAlignment="1">
      <alignment horizontal="center" vertical="center" wrapText="1"/>
    </xf>
    <xf numFmtId="0" fontId="14"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justify" vertical="center" wrapText="1"/>
    </xf>
    <xf numFmtId="0" fontId="0" fillId="0" borderId="1" xfId="0" applyBorder="1" applyAlignment="1"/>
    <xf numFmtId="0" fontId="0" fillId="0" borderId="6" xfId="0" applyBorder="1" applyAlignment="1"/>
    <xf numFmtId="0" fontId="1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0" fontId="7" fillId="0" borderId="1" xfId="0" applyFont="1" applyBorder="1" applyAlignment="1">
      <alignment vertical="center" wrapText="1"/>
    </xf>
    <xf numFmtId="0" fontId="6" fillId="0" borderId="0" xfId="0" applyFont="1" applyAlignment="1">
      <alignment vertical="center" wrapText="1"/>
    </xf>
    <xf numFmtId="0" fontId="15" fillId="0" borderId="6" xfId="0" applyFont="1" applyBorder="1" applyAlignment="1">
      <alignment horizontal="center" vertical="center" wrapText="1"/>
    </xf>
    <xf numFmtId="0" fontId="7" fillId="0" borderId="1" xfId="0" applyFont="1" applyFill="1" applyBorder="1" applyAlignment="1">
      <alignment horizontal="center" vertical="center" wrapText="1" shrinkToFit="1"/>
    </xf>
    <xf numFmtId="0" fontId="7" fillId="0" borderId="1" xfId="0" applyFont="1" applyFill="1" applyBorder="1" applyAlignment="1">
      <alignment horizontal="left" vertical="center" wrapText="1" shrinkToFit="1"/>
    </xf>
    <xf numFmtId="0" fontId="16" fillId="0" borderId="0" xfId="0" applyFont="1" applyAlignment="1">
      <alignment horizontal="justify" vertical="center"/>
    </xf>
    <xf numFmtId="10" fontId="6" fillId="0" borderId="0" xfId="0" applyNumberFormat="1" applyFont="1" applyAlignment="1">
      <alignment vertical="center"/>
    </xf>
    <xf numFmtId="0" fontId="17" fillId="0" borderId="0" xfId="0" applyFont="1" applyAlignment="1">
      <alignment horizontal="center" vertical="center" wrapText="1"/>
    </xf>
    <xf numFmtId="0" fontId="7"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6" fillId="0" borderId="1" xfId="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7"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K32"/>
  <sheetViews>
    <sheetView tabSelected="1" zoomScale="55" zoomScaleNormal="55" zoomScaleSheetLayoutView="69" workbookViewId="0">
      <pane ySplit="4" topLeftCell="A27" activePane="bottomLeft" state="frozen"/>
      <selection/>
      <selection pane="bottomLeft" activeCell="T32" sqref="T32"/>
    </sheetView>
  </sheetViews>
  <sheetFormatPr defaultColWidth="9" defaultRowHeight="15.6"/>
  <cols>
    <col min="1" max="1" width="10.25" style="1" customWidth="1"/>
    <col min="2" max="2" width="10.6203703703704" style="1" customWidth="1"/>
    <col min="3" max="3" width="18.75" style="1" customWidth="1"/>
    <col min="4" max="4" width="6.5" style="1" customWidth="1"/>
    <col min="5" max="5" width="33.8796296296296" style="1" customWidth="1"/>
    <col min="6" max="6" width="12.25" style="1" hidden="1" customWidth="1"/>
    <col min="7" max="7" width="67.5" style="1" customWidth="1"/>
    <col min="8" max="11" width="5.25" style="1" hidden="1" customWidth="1"/>
    <col min="12" max="12" width="5.37962962962963" style="1" hidden="1" customWidth="1"/>
    <col min="13" max="18" width="5.25" style="1" hidden="1" customWidth="1"/>
    <col min="19" max="19" width="38.1759259259259" customWidth="1"/>
    <col min="20" max="20" width="26.4537037037037" style="1" customWidth="1"/>
    <col min="21" max="21" width="11.25" style="22" customWidth="1"/>
    <col min="22" max="22" width="23.75" style="1" customWidth="1"/>
    <col min="33" max="35" width="15.1851851851852" style="1" customWidth="1"/>
    <col min="39" max="39" width="15.1851851851852" style="1" customWidth="1"/>
  </cols>
  <sheetData>
    <row r="1" ht="22.2" spans="1:37">
      <c r="A1" s="23" t="s">
        <v>0</v>
      </c>
      <c r="B1" s="24"/>
      <c r="C1" s="25"/>
      <c r="D1" s="25"/>
      <c r="E1" s="26"/>
      <c r="F1" s="26"/>
      <c r="G1" s="27"/>
      <c r="H1" s="27"/>
      <c r="I1" s="27"/>
      <c r="J1" s="27"/>
      <c r="K1" s="28"/>
      <c r="L1" s="28"/>
      <c r="M1" s="28"/>
      <c r="N1" s="28"/>
      <c r="O1" s="28"/>
      <c r="P1" s="28"/>
      <c r="Q1" s="28"/>
      <c r="R1" s="28"/>
      <c r="S1" s="28"/>
      <c r="T1" s="28"/>
      <c r="U1" s="25"/>
    </row>
    <row r="2" ht="31.8" spans="1:37">
      <c r="A2" s="29"/>
      <c r="B2" s="30" t="s">
        <v>1</v>
      </c>
      <c r="S2" s="30"/>
      <c r="T2" s="30"/>
      <c r="U2" s="31"/>
    </row>
    <row r="3" s="20" customFormat="1" spans="1:37">
      <c r="A3" s="32" t="s">
        <v>2</v>
      </c>
      <c r="B3" s="4"/>
      <c r="C3" s="4"/>
      <c r="D3" s="5"/>
      <c r="E3" s="32" t="s">
        <v>3</v>
      </c>
      <c r="F3" s="32" t="s">
        <v>4</v>
      </c>
      <c r="G3" s="32" t="s">
        <v>5</v>
      </c>
      <c r="H3" s="32" t="s">
        <v>6</v>
      </c>
      <c r="I3" s="5"/>
      <c r="J3" s="32" t="s">
        <v>7</v>
      </c>
      <c r="K3" s="5"/>
      <c r="L3" s="32" t="s">
        <v>8</v>
      </c>
      <c r="M3" s="4"/>
      <c r="N3" s="4"/>
      <c r="O3" s="4"/>
      <c r="P3" s="4"/>
      <c r="Q3" s="4"/>
      <c r="R3" s="5"/>
      <c r="S3" s="32" t="s">
        <v>9</v>
      </c>
      <c r="T3" s="32" t="s">
        <v>10</v>
      </c>
      <c r="U3" s="32" t="s">
        <v>11</v>
      </c>
    </row>
    <row r="4" s="20" customFormat="1" ht="31.2" spans="1:37">
      <c r="A4" s="33" t="s">
        <v>12</v>
      </c>
      <c r="B4" s="32" t="s">
        <v>13</v>
      </c>
      <c r="C4" s="32" t="s">
        <v>14</v>
      </c>
      <c r="D4" s="32" t="s">
        <v>15</v>
      </c>
      <c r="E4" s="17"/>
      <c r="F4" s="17"/>
      <c r="G4" s="17"/>
      <c r="H4" s="32" t="s">
        <v>16</v>
      </c>
      <c r="I4" s="32" t="s">
        <v>17</v>
      </c>
      <c r="J4" s="32" t="s">
        <v>18</v>
      </c>
      <c r="K4" s="32" t="s">
        <v>19</v>
      </c>
      <c r="L4" s="34" t="s">
        <v>20</v>
      </c>
      <c r="M4" s="34" t="s">
        <v>21</v>
      </c>
      <c r="N4" s="34" t="s">
        <v>22</v>
      </c>
      <c r="O4" s="34" t="s">
        <v>23</v>
      </c>
      <c r="P4" s="34" t="s">
        <v>24</v>
      </c>
      <c r="Q4" s="34" t="s">
        <v>25</v>
      </c>
      <c r="R4" s="34" t="s">
        <v>26</v>
      </c>
      <c r="S4" s="17"/>
      <c r="T4" s="17"/>
      <c r="U4" s="17"/>
    </row>
    <row r="5" s="20" customFormat="1" ht="57.6" spans="1:37">
      <c r="A5" s="35" t="s">
        <v>27</v>
      </c>
      <c r="B5" s="35" t="s">
        <v>28</v>
      </c>
      <c r="C5" s="18" t="s">
        <v>29</v>
      </c>
      <c r="D5" s="18">
        <v>5</v>
      </c>
      <c r="E5" s="36" t="s">
        <v>30</v>
      </c>
      <c r="F5" s="18" t="s">
        <v>31</v>
      </c>
      <c r="G5" s="37" t="s">
        <v>30</v>
      </c>
      <c r="H5" s="18" t="s">
        <v>32</v>
      </c>
      <c r="I5" s="18" t="s">
        <v>33</v>
      </c>
      <c r="J5" s="18" t="s">
        <v>33</v>
      </c>
      <c r="K5" s="18" t="s">
        <v>32</v>
      </c>
      <c r="L5" s="18" t="s">
        <v>33</v>
      </c>
      <c r="M5" s="18" t="s">
        <v>33</v>
      </c>
      <c r="N5" s="18" t="s">
        <v>33</v>
      </c>
      <c r="O5" s="18" t="s">
        <v>33</v>
      </c>
      <c r="P5" s="18" t="s">
        <v>33</v>
      </c>
      <c r="Q5" s="18" t="s">
        <v>33</v>
      </c>
      <c r="R5" s="18" t="s">
        <v>32</v>
      </c>
      <c r="S5" s="18" t="s">
        <v>34</v>
      </c>
      <c r="T5" s="18">
        <v>3</v>
      </c>
      <c r="U5" s="38"/>
    </row>
    <row r="6" s="20" customFormat="1" ht="43.2" spans="1:37">
      <c r="A6" s="39"/>
      <c r="B6" s="39"/>
      <c r="C6" s="18" t="s">
        <v>35</v>
      </c>
      <c r="D6" s="18">
        <v>5</v>
      </c>
      <c r="E6" s="36" t="s">
        <v>36</v>
      </c>
      <c r="F6" s="18" t="s">
        <v>31</v>
      </c>
      <c r="G6" s="37" t="s">
        <v>36</v>
      </c>
      <c r="H6" s="18" t="s">
        <v>32</v>
      </c>
      <c r="I6" s="18" t="s">
        <v>33</v>
      </c>
      <c r="J6" s="18" t="s">
        <v>33</v>
      </c>
      <c r="K6" s="18" t="s">
        <v>32</v>
      </c>
      <c r="L6" s="18" t="s">
        <v>33</v>
      </c>
      <c r="M6" s="18" t="s">
        <v>33</v>
      </c>
      <c r="N6" s="18" t="s">
        <v>33</v>
      </c>
      <c r="O6" s="18" t="s">
        <v>33</v>
      </c>
      <c r="P6" s="18" t="s">
        <v>33</v>
      </c>
      <c r="Q6" s="18" t="s">
        <v>33</v>
      </c>
      <c r="R6" s="18" t="s">
        <v>32</v>
      </c>
      <c r="S6" s="18" t="s">
        <v>37</v>
      </c>
      <c r="T6" s="18">
        <v>5</v>
      </c>
      <c r="U6" s="38"/>
    </row>
    <row r="7" s="20" customFormat="1" ht="43.2" spans="1:37">
      <c r="A7" s="39"/>
      <c r="B7" s="17"/>
      <c r="C7" s="18" t="s">
        <v>38</v>
      </c>
      <c r="D7" s="18">
        <v>5</v>
      </c>
      <c r="E7" s="36" t="s">
        <v>39</v>
      </c>
      <c r="F7" s="18" t="s">
        <v>31</v>
      </c>
      <c r="G7" s="37" t="s">
        <v>39</v>
      </c>
      <c r="H7" s="18" t="s">
        <v>32</v>
      </c>
      <c r="I7" s="18" t="s">
        <v>33</v>
      </c>
      <c r="J7" s="18" t="s">
        <v>33</v>
      </c>
      <c r="K7" s="18" t="s">
        <v>32</v>
      </c>
      <c r="L7" s="18" t="s">
        <v>33</v>
      </c>
      <c r="M7" s="18" t="s">
        <v>33</v>
      </c>
      <c r="N7" s="18" t="s">
        <v>33</v>
      </c>
      <c r="O7" s="18" t="s">
        <v>33</v>
      </c>
      <c r="P7" s="18" t="s">
        <v>33</v>
      </c>
      <c r="Q7" s="18" t="s">
        <v>33</v>
      </c>
      <c r="R7" s="18" t="s">
        <v>32</v>
      </c>
      <c r="S7" s="18" t="s">
        <v>40</v>
      </c>
      <c r="T7" s="18">
        <v>5</v>
      </c>
      <c r="U7" s="38"/>
    </row>
    <row r="8" s="20" customFormat="1" ht="187.2" spans="1:37">
      <c r="A8" s="39"/>
      <c r="B8" s="40" t="s">
        <v>41</v>
      </c>
      <c r="C8" s="41" t="s">
        <v>42</v>
      </c>
      <c r="D8" s="41">
        <v>8</v>
      </c>
      <c r="E8" s="42" t="s">
        <v>43</v>
      </c>
      <c r="F8" s="41" t="s">
        <v>44</v>
      </c>
      <c r="G8" s="43" t="s">
        <v>45</v>
      </c>
      <c r="H8" s="41" t="s">
        <v>32</v>
      </c>
      <c r="I8" s="41"/>
      <c r="J8" s="41"/>
      <c r="K8" s="41" t="s">
        <v>32</v>
      </c>
      <c r="L8" s="41"/>
      <c r="M8" s="41" t="s">
        <v>32</v>
      </c>
      <c r="N8" s="41" t="s">
        <v>32</v>
      </c>
      <c r="O8" s="41"/>
      <c r="P8" s="41"/>
      <c r="Q8" s="41"/>
      <c r="R8" s="41"/>
      <c r="S8" s="41" t="s">
        <v>46</v>
      </c>
      <c r="T8" s="41">
        <v>4.85</v>
      </c>
      <c r="U8" s="44"/>
      <c r="V8" s="45"/>
    </row>
    <row r="9" s="20" customFormat="1" ht="46.8" spans="1:37">
      <c r="A9" s="39"/>
      <c r="B9" s="46"/>
      <c r="C9" s="47" t="s">
        <v>47</v>
      </c>
      <c r="D9" s="47">
        <v>4</v>
      </c>
      <c r="E9" s="48" t="s">
        <v>48</v>
      </c>
      <c r="F9" s="47" t="s">
        <v>44</v>
      </c>
      <c r="G9" s="48" t="s">
        <v>49</v>
      </c>
      <c r="H9" s="41"/>
      <c r="I9" s="41"/>
      <c r="J9" s="41"/>
      <c r="K9" s="41"/>
      <c r="L9" s="41"/>
      <c r="M9" s="41"/>
      <c r="N9" s="41"/>
      <c r="O9" s="41"/>
      <c r="P9" s="41"/>
      <c r="Q9" s="41"/>
      <c r="R9" s="41"/>
      <c r="S9" s="41"/>
      <c r="T9" s="41">
        <v>4</v>
      </c>
      <c r="U9" s="44"/>
      <c r="V9" s="45"/>
    </row>
    <row r="10" s="21" customFormat="1" ht="202.8" spans="1:37">
      <c r="A10" s="39"/>
      <c r="B10" s="39"/>
      <c r="C10" s="41" t="s">
        <v>50</v>
      </c>
      <c r="D10" s="41">
        <v>6</v>
      </c>
      <c r="E10" s="42" t="s">
        <v>51</v>
      </c>
      <c r="F10" s="41" t="s">
        <v>44</v>
      </c>
      <c r="G10" s="43" t="s">
        <v>52</v>
      </c>
      <c r="H10" s="41" t="s">
        <v>32</v>
      </c>
      <c r="I10" s="41"/>
      <c r="J10" s="41"/>
      <c r="K10" s="41" t="s">
        <v>32</v>
      </c>
      <c r="L10" s="41"/>
      <c r="M10" s="41"/>
      <c r="N10" s="41"/>
      <c r="O10" s="41"/>
      <c r="P10" s="41"/>
      <c r="Q10" s="41"/>
      <c r="R10" s="41" t="s">
        <v>32</v>
      </c>
      <c r="S10" s="41" t="s">
        <v>53</v>
      </c>
      <c r="T10" s="41">
        <v>6</v>
      </c>
      <c r="U10" s="44"/>
      <c r="V10" s="49"/>
    </row>
    <row r="11" s="20" customFormat="1" ht="46.8" spans="1:37">
      <c r="A11" s="39"/>
      <c r="B11" s="39"/>
      <c r="C11" s="41" t="s">
        <v>54</v>
      </c>
      <c r="D11" s="41">
        <v>2</v>
      </c>
      <c r="E11" s="42" t="s">
        <v>55</v>
      </c>
      <c r="F11" s="41" t="s">
        <v>44</v>
      </c>
      <c r="G11" s="43" t="s">
        <v>56</v>
      </c>
      <c r="H11" s="41" t="s">
        <v>32</v>
      </c>
      <c r="I11" s="41"/>
      <c r="J11" s="41"/>
      <c r="K11" s="41" t="s">
        <v>32</v>
      </c>
      <c r="L11" s="41"/>
      <c r="M11" s="41"/>
      <c r="N11" s="41"/>
      <c r="O11" s="41"/>
      <c r="P11" s="41"/>
      <c r="Q11" s="41"/>
      <c r="R11" s="41" t="s">
        <v>32</v>
      </c>
      <c r="S11" s="41" t="s">
        <v>57</v>
      </c>
      <c r="T11" s="41">
        <v>2</v>
      </c>
      <c r="U11" s="44"/>
      <c r="V11" s="45"/>
    </row>
    <row r="12" s="20" customFormat="1" ht="93.6" spans="1:37">
      <c r="A12" s="39"/>
      <c r="B12" s="17"/>
      <c r="C12" s="41" t="s">
        <v>58</v>
      </c>
      <c r="D12" s="41">
        <v>5</v>
      </c>
      <c r="E12" s="42" t="s">
        <v>59</v>
      </c>
      <c r="F12" s="41" t="s">
        <v>44</v>
      </c>
      <c r="G12" s="26" t="s">
        <v>60</v>
      </c>
      <c r="H12" s="41" t="s">
        <v>32</v>
      </c>
      <c r="I12" s="41"/>
      <c r="J12" s="41"/>
      <c r="K12" s="41" t="s">
        <v>32</v>
      </c>
      <c r="L12" s="41"/>
      <c r="M12" s="41"/>
      <c r="N12" s="41"/>
      <c r="O12" s="41"/>
      <c r="P12" s="41" t="s">
        <v>32</v>
      </c>
      <c r="Q12" s="41" t="s">
        <v>32</v>
      </c>
      <c r="R12" s="41"/>
      <c r="S12" s="41" t="s">
        <v>61</v>
      </c>
      <c r="T12" s="41">
        <v>4.11</v>
      </c>
      <c r="U12" s="44"/>
      <c r="AG12" s="50"/>
      <c r="AH12" s="50"/>
      <c r="AI12" s="20"/>
      <c r="AJ12" s="51"/>
      <c r="AK12" s="51"/>
    </row>
    <row r="13" s="20" customFormat="1" ht="31.2" spans="1:37">
      <c r="A13" s="39"/>
      <c r="B13" s="40" t="s">
        <v>62</v>
      </c>
      <c r="C13" s="41" t="s">
        <v>63</v>
      </c>
      <c r="D13" s="41">
        <v>4</v>
      </c>
      <c r="E13" s="42" t="s">
        <v>64</v>
      </c>
      <c r="F13" s="41" t="s">
        <v>65</v>
      </c>
      <c r="G13" s="43" t="s">
        <v>66</v>
      </c>
      <c r="H13" s="41"/>
      <c r="I13" s="41" t="s">
        <v>32</v>
      </c>
      <c r="J13" s="41" t="s">
        <v>32</v>
      </c>
      <c r="K13" s="41"/>
      <c r="L13" s="41"/>
      <c r="M13" s="41"/>
      <c r="N13" s="41" t="s">
        <v>32</v>
      </c>
      <c r="O13" s="41"/>
      <c r="P13" s="41"/>
      <c r="Q13" s="41"/>
      <c r="R13" s="52"/>
      <c r="S13" s="41" t="s">
        <v>67</v>
      </c>
      <c r="T13" s="41">
        <v>4</v>
      </c>
      <c r="U13" s="41"/>
      <c r="V13" s="28" t="s">
        <v>68</v>
      </c>
    </row>
    <row r="14" s="20" customFormat="1" ht="31.2" spans="1:37">
      <c r="A14" s="39"/>
      <c r="B14" s="39"/>
      <c r="C14" s="41" t="s">
        <v>69</v>
      </c>
      <c r="D14" s="41">
        <v>2</v>
      </c>
      <c r="E14" s="42" t="s">
        <v>70</v>
      </c>
      <c r="F14" s="41" t="s">
        <v>31</v>
      </c>
      <c r="G14" s="43" t="s">
        <v>71</v>
      </c>
      <c r="H14" s="41"/>
      <c r="I14" s="41" t="s">
        <v>32</v>
      </c>
      <c r="J14" s="41" t="s">
        <v>32</v>
      </c>
      <c r="K14" s="41"/>
      <c r="L14" s="41"/>
      <c r="M14" s="41"/>
      <c r="N14" s="41" t="s">
        <v>32</v>
      </c>
      <c r="O14" s="41"/>
      <c r="P14" s="41"/>
      <c r="Q14" s="41"/>
      <c r="R14" s="52"/>
      <c r="S14" s="41" t="s">
        <v>72</v>
      </c>
      <c r="T14" s="41">
        <v>2</v>
      </c>
      <c r="U14" s="39"/>
    </row>
    <row r="15" s="20" customFormat="1" ht="31.2" spans="1:37">
      <c r="A15" s="39"/>
      <c r="B15" s="17"/>
      <c r="C15" s="41" t="s">
        <v>73</v>
      </c>
      <c r="D15" s="41">
        <v>4</v>
      </c>
      <c r="E15" s="42" t="s">
        <v>74</v>
      </c>
      <c r="F15" s="41" t="s">
        <v>65</v>
      </c>
      <c r="G15" s="43" t="s">
        <v>75</v>
      </c>
      <c r="H15" s="41"/>
      <c r="I15" s="41" t="s">
        <v>32</v>
      </c>
      <c r="J15" s="41" t="s">
        <v>32</v>
      </c>
      <c r="K15" s="41"/>
      <c r="L15" s="41"/>
      <c r="M15" s="41"/>
      <c r="N15" s="41" t="s">
        <v>32</v>
      </c>
      <c r="O15" s="41"/>
      <c r="P15" s="41"/>
      <c r="Q15" s="41"/>
      <c r="R15" s="52"/>
      <c r="S15" s="41" t="s">
        <v>76</v>
      </c>
      <c r="T15" s="41">
        <v>4</v>
      </c>
      <c r="U15" s="17"/>
    </row>
    <row r="16" s="21" customFormat="1" ht="234" spans="1:37">
      <c r="A16" s="39"/>
      <c r="B16" s="40" t="s">
        <v>77</v>
      </c>
      <c r="C16" s="41" t="s">
        <v>78</v>
      </c>
      <c r="D16" s="41">
        <v>3</v>
      </c>
      <c r="E16" s="42" t="s">
        <v>79</v>
      </c>
      <c r="F16" s="41" t="s">
        <v>80</v>
      </c>
      <c r="G16" s="42" t="s">
        <v>81</v>
      </c>
      <c r="H16" s="41"/>
      <c r="I16" s="41" t="s">
        <v>32</v>
      </c>
      <c r="J16" s="41"/>
      <c r="K16" s="41" t="s">
        <v>32</v>
      </c>
      <c r="L16" s="41"/>
      <c r="M16" s="41"/>
      <c r="N16" s="41" t="s">
        <v>32</v>
      </c>
      <c r="O16" s="41"/>
      <c r="P16" s="41" t="s">
        <v>32</v>
      </c>
      <c r="Q16" s="41" t="s">
        <v>32</v>
      </c>
      <c r="R16" s="41"/>
      <c r="S16" s="41" t="s">
        <v>82</v>
      </c>
      <c r="T16" s="41">
        <v>3</v>
      </c>
      <c r="U16" s="41"/>
    </row>
    <row r="17" s="20" customFormat="1" ht="265.2" spans="1:21">
      <c r="A17" s="17"/>
      <c r="B17" s="17"/>
      <c r="C17" s="41" t="s">
        <v>83</v>
      </c>
      <c r="D17" s="41">
        <v>3</v>
      </c>
      <c r="E17" s="42" t="s">
        <v>84</v>
      </c>
      <c r="F17" s="41" t="s">
        <v>80</v>
      </c>
      <c r="G17" s="42" t="s">
        <v>85</v>
      </c>
      <c r="H17" s="41"/>
      <c r="I17" s="41" t="s">
        <v>32</v>
      </c>
      <c r="J17" s="41"/>
      <c r="K17" s="41" t="s">
        <v>32</v>
      </c>
      <c r="L17" s="41"/>
      <c r="M17" s="41"/>
      <c r="N17" s="41" t="s">
        <v>32</v>
      </c>
      <c r="O17" s="41"/>
      <c r="P17" s="41" t="s">
        <v>32</v>
      </c>
      <c r="Q17" s="41" t="s">
        <v>32</v>
      </c>
      <c r="R17" s="41"/>
      <c r="S17" s="41" t="s">
        <v>86</v>
      </c>
      <c r="T17" s="41">
        <v>3</v>
      </c>
      <c r="U17" s="17"/>
    </row>
    <row r="18" s="20" customFormat="1" ht="156" spans="1:21">
      <c r="A18" s="40" t="s">
        <v>27</v>
      </c>
      <c r="B18" s="40" t="s">
        <v>77</v>
      </c>
      <c r="C18" s="41" t="s">
        <v>87</v>
      </c>
      <c r="D18" s="41">
        <v>3</v>
      </c>
      <c r="E18" s="42" t="s">
        <v>88</v>
      </c>
      <c r="F18" s="41" t="s">
        <v>80</v>
      </c>
      <c r="G18" s="43" t="s">
        <v>89</v>
      </c>
      <c r="H18" s="41"/>
      <c r="I18" s="41" t="s">
        <v>32</v>
      </c>
      <c r="J18" s="41"/>
      <c r="K18" s="41" t="s">
        <v>32</v>
      </c>
      <c r="L18" s="41"/>
      <c r="M18" s="41"/>
      <c r="N18" s="41" t="s">
        <v>32</v>
      </c>
      <c r="O18" s="41"/>
      <c r="P18" s="41" t="s">
        <v>32</v>
      </c>
      <c r="Q18" s="41"/>
      <c r="R18" s="41"/>
      <c r="S18" s="41" t="s">
        <v>90</v>
      </c>
      <c r="T18" s="41">
        <v>3</v>
      </c>
      <c r="U18" s="41"/>
    </row>
    <row r="19" s="20" customFormat="1" ht="124.8" spans="1:21">
      <c r="A19" s="39"/>
      <c r="B19" s="40" t="s">
        <v>91</v>
      </c>
      <c r="C19" s="41" t="s">
        <v>92</v>
      </c>
      <c r="D19" s="41">
        <v>3</v>
      </c>
      <c r="E19" s="42" t="s">
        <v>93</v>
      </c>
      <c r="F19" s="41" t="s">
        <v>31</v>
      </c>
      <c r="G19" s="43" t="s">
        <v>94</v>
      </c>
      <c r="H19" s="41" t="s">
        <v>32</v>
      </c>
      <c r="I19" s="41" t="s">
        <v>32</v>
      </c>
      <c r="J19" s="41" t="s">
        <v>32</v>
      </c>
      <c r="K19" s="41"/>
      <c r="L19" s="41" t="s">
        <v>32</v>
      </c>
      <c r="M19" s="41"/>
      <c r="N19" s="41"/>
      <c r="O19" s="41"/>
      <c r="P19" s="41"/>
      <c r="Q19" s="41"/>
      <c r="R19" s="52"/>
      <c r="S19" s="41" t="s">
        <v>95</v>
      </c>
      <c r="T19" s="41">
        <v>3</v>
      </c>
      <c r="U19" s="41"/>
    </row>
    <row r="20" s="20" customFormat="1" ht="62.4" spans="1:21">
      <c r="A20" s="17"/>
      <c r="B20" s="17"/>
      <c r="C20" s="41" t="s">
        <v>96</v>
      </c>
      <c r="D20" s="41">
        <v>3</v>
      </c>
      <c r="E20" s="42" t="s">
        <v>97</v>
      </c>
      <c r="F20" s="41" t="s">
        <v>44</v>
      </c>
      <c r="G20" s="43" t="s">
        <v>98</v>
      </c>
      <c r="H20" s="41" t="s">
        <v>32</v>
      </c>
      <c r="I20" s="41" t="s">
        <v>32</v>
      </c>
      <c r="J20" s="41"/>
      <c r="K20" s="41" t="s">
        <v>32</v>
      </c>
      <c r="L20" s="41"/>
      <c r="M20" s="41"/>
      <c r="N20" s="41" t="s">
        <v>32</v>
      </c>
      <c r="O20" s="41"/>
      <c r="P20" s="41"/>
      <c r="Q20" s="41"/>
      <c r="R20" s="52"/>
      <c r="S20" s="41" t="s">
        <v>99</v>
      </c>
      <c r="T20" s="41">
        <v>3</v>
      </c>
      <c r="U20" s="17"/>
    </row>
    <row r="21" s="20" customFormat="1" ht="93.6" spans="1:21">
      <c r="A21" s="40" t="s">
        <v>100</v>
      </c>
      <c r="B21" s="53" t="s">
        <v>101</v>
      </c>
      <c r="C21" s="41" t="s">
        <v>102</v>
      </c>
      <c r="D21" s="41">
        <v>4</v>
      </c>
      <c r="E21" s="42" t="s">
        <v>103</v>
      </c>
      <c r="F21" s="41" t="s">
        <v>44</v>
      </c>
      <c r="G21" s="43" t="s">
        <v>104</v>
      </c>
      <c r="H21" s="41"/>
      <c r="I21" s="41" t="s">
        <v>32</v>
      </c>
      <c r="J21" s="41"/>
      <c r="K21" s="41" t="s">
        <v>32</v>
      </c>
      <c r="L21" s="41"/>
      <c r="M21" s="41" t="s">
        <v>32</v>
      </c>
      <c r="N21" s="41" t="s">
        <v>32</v>
      </c>
      <c r="O21" s="41"/>
      <c r="P21" s="41"/>
      <c r="Q21" s="41"/>
      <c r="R21" s="41"/>
      <c r="S21" s="41" t="s">
        <v>105</v>
      </c>
      <c r="T21" s="41">
        <v>4</v>
      </c>
      <c r="U21" s="41"/>
    </row>
    <row r="22" s="20" customFormat="1" ht="93.6" spans="1:21">
      <c r="A22" s="39"/>
      <c r="B22" s="39"/>
      <c r="C22" s="41" t="s">
        <v>106</v>
      </c>
      <c r="D22" s="41">
        <v>4</v>
      </c>
      <c r="E22" s="42" t="s">
        <v>107</v>
      </c>
      <c r="F22" s="41" t="s">
        <v>44</v>
      </c>
      <c r="G22" s="43" t="s">
        <v>108</v>
      </c>
      <c r="H22" s="41" t="s">
        <v>32</v>
      </c>
      <c r="I22" s="41" t="s">
        <v>32</v>
      </c>
      <c r="J22" s="41"/>
      <c r="K22" s="41" t="s">
        <v>32</v>
      </c>
      <c r="L22" s="41"/>
      <c r="M22" s="41"/>
      <c r="N22" s="41" t="s">
        <v>32</v>
      </c>
      <c r="O22" s="41"/>
      <c r="P22" s="41"/>
      <c r="Q22" s="41"/>
      <c r="R22" s="41"/>
      <c r="S22" s="41" t="s">
        <v>109</v>
      </c>
      <c r="T22" s="41">
        <v>4</v>
      </c>
      <c r="U22" s="41"/>
    </row>
    <row r="23" s="20" customFormat="1" ht="78" spans="1:21">
      <c r="A23" s="39"/>
      <c r="B23" s="39"/>
      <c r="C23" s="41" t="s">
        <v>110</v>
      </c>
      <c r="D23" s="41">
        <v>4</v>
      </c>
      <c r="E23" s="42" t="s">
        <v>111</v>
      </c>
      <c r="F23" s="41" t="s">
        <v>44</v>
      </c>
      <c r="G23" s="43" t="s">
        <v>112</v>
      </c>
      <c r="H23" s="41" t="s">
        <v>32</v>
      </c>
      <c r="I23" s="41" t="s">
        <v>32</v>
      </c>
      <c r="J23" s="41"/>
      <c r="K23" s="41" t="s">
        <v>32</v>
      </c>
      <c r="L23" s="41"/>
      <c r="M23" s="41" t="s">
        <v>32</v>
      </c>
      <c r="N23" s="41" t="s">
        <v>32</v>
      </c>
      <c r="O23" s="41"/>
      <c r="P23" s="41"/>
      <c r="Q23" s="41"/>
      <c r="R23" s="41"/>
      <c r="S23" s="41" t="s">
        <v>113</v>
      </c>
      <c r="T23" s="41">
        <v>4</v>
      </c>
      <c r="U23" s="41"/>
    </row>
    <row r="24" s="20" customFormat="1" ht="93.6" spans="1:21">
      <c r="A24" s="39"/>
      <c r="B24" s="53" t="s">
        <v>114</v>
      </c>
      <c r="C24" s="41" t="s">
        <v>115</v>
      </c>
      <c r="D24" s="41">
        <v>4</v>
      </c>
      <c r="E24" s="42" t="s">
        <v>116</v>
      </c>
      <c r="F24" s="41" t="s">
        <v>44</v>
      </c>
      <c r="G24" s="43" t="s">
        <v>117</v>
      </c>
      <c r="H24" s="41"/>
      <c r="I24" s="41" t="s">
        <v>32</v>
      </c>
      <c r="J24" s="41"/>
      <c r="K24" s="41" t="s">
        <v>32</v>
      </c>
      <c r="L24" s="41"/>
      <c r="M24" s="41"/>
      <c r="N24" s="41" t="s">
        <v>32</v>
      </c>
      <c r="O24" s="41"/>
      <c r="P24" s="41"/>
      <c r="Q24" s="41"/>
      <c r="R24" s="41"/>
      <c r="S24" s="41" t="s">
        <v>118</v>
      </c>
      <c r="T24" s="41">
        <v>4</v>
      </c>
      <c r="U24" s="41"/>
    </row>
    <row r="25" s="20" customFormat="1" ht="109.2" spans="1:21">
      <c r="A25" s="39"/>
      <c r="B25" s="39"/>
      <c r="C25" s="54" t="s">
        <v>119</v>
      </c>
      <c r="D25" s="41">
        <v>4</v>
      </c>
      <c r="E25" s="42" t="s">
        <v>120</v>
      </c>
      <c r="F25" s="41" t="s">
        <v>44</v>
      </c>
      <c r="G25" s="43" t="s">
        <v>121</v>
      </c>
      <c r="H25" s="41"/>
      <c r="I25" s="41" t="s">
        <v>32</v>
      </c>
      <c r="J25" s="41"/>
      <c r="K25" s="41" t="s">
        <v>32</v>
      </c>
      <c r="L25" s="41"/>
      <c r="M25" s="41" t="s">
        <v>32</v>
      </c>
      <c r="N25" s="41" t="s">
        <v>32</v>
      </c>
      <c r="O25" s="41"/>
      <c r="P25" s="41"/>
      <c r="Q25" s="41"/>
      <c r="R25" s="41"/>
      <c r="S25" s="41" t="s">
        <v>122</v>
      </c>
      <c r="T25" s="41">
        <v>4</v>
      </c>
      <c r="U25" s="41"/>
    </row>
    <row r="26" s="20" customFormat="1" ht="109.2" spans="1:21">
      <c r="A26" s="39"/>
      <c r="B26" s="39"/>
      <c r="C26" s="41" t="s">
        <v>123</v>
      </c>
      <c r="D26" s="41">
        <v>4</v>
      </c>
      <c r="E26" s="44" t="s">
        <v>124</v>
      </c>
      <c r="F26" s="41" t="s">
        <v>44</v>
      </c>
      <c r="G26" s="43" t="s">
        <v>125</v>
      </c>
      <c r="H26" s="41" t="s">
        <v>32</v>
      </c>
      <c r="I26" s="41"/>
      <c r="J26" s="41"/>
      <c r="K26" s="41" t="s">
        <v>32</v>
      </c>
      <c r="L26" s="41"/>
      <c r="M26" s="41"/>
      <c r="N26" s="41" t="s">
        <v>32</v>
      </c>
      <c r="O26" s="41"/>
      <c r="P26" s="41"/>
      <c r="Q26" s="41"/>
      <c r="R26" s="41"/>
      <c r="S26" s="41" t="s">
        <v>126</v>
      </c>
      <c r="T26" s="41">
        <v>4</v>
      </c>
      <c r="U26" s="55"/>
    </row>
    <row r="27" s="20" customFormat="1" ht="78" spans="1:21">
      <c r="A27" s="39"/>
      <c r="B27" s="40" t="s">
        <v>127</v>
      </c>
      <c r="C27" s="41" t="s">
        <v>128</v>
      </c>
      <c r="D27" s="41">
        <v>4</v>
      </c>
      <c r="E27" s="44" t="s">
        <v>129</v>
      </c>
      <c r="F27" s="41" t="s">
        <v>44</v>
      </c>
      <c r="G27" s="43" t="s">
        <v>130</v>
      </c>
      <c r="H27" s="41" t="s">
        <v>32</v>
      </c>
      <c r="I27" s="41" t="s">
        <v>32</v>
      </c>
      <c r="J27" s="41"/>
      <c r="K27" s="41" t="s">
        <v>32</v>
      </c>
      <c r="L27" s="41"/>
      <c r="M27" s="41"/>
      <c r="N27" s="41" t="s">
        <v>32</v>
      </c>
      <c r="O27" s="41"/>
      <c r="P27" s="41"/>
      <c r="Q27" s="41"/>
      <c r="R27" s="41"/>
      <c r="S27" s="41" t="s">
        <v>131</v>
      </c>
      <c r="T27" s="41">
        <v>4</v>
      </c>
      <c r="U27" s="41"/>
    </row>
    <row r="28" s="20" customFormat="1" ht="78" spans="1:21">
      <c r="A28" s="39"/>
      <c r="B28" s="39"/>
      <c r="C28" s="41" t="s">
        <v>132</v>
      </c>
      <c r="D28" s="41">
        <v>4</v>
      </c>
      <c r="E28" s="44" t="s">
        <v>133</v>
      </c>
      <c r="F28" s="41" t="s">
        <v>44</v>
      </c>
      <c r="G28" s="43" t="s">
        <v>134</v>
      </c>
      <c r="H28" s="41" t="s">
        <v>32</v>
      </c>
      <c r="I28" s="41" t="s">
        <v>32</v>
      </c>
      <c r="J28" s="41"/>
      <c r="K28" s="41" t="s">
        <v>32</v>
      </c>
      <c r="L28" s="41"/>
      <c r="M28" s="41"/>
      <c r="N28" s="41" t="s">
        <v>32</v>
      </c>
      <c r="O28" s="41"/>
      <c r="P28" s="41"/>
      <c r="Q28" s="41"/>
      <c r="R28" s="41"/>
      <c r="S28" s="41" t="s">
        <v>135</v>
      </c>
      <c r="T28" s="41">
        <v>4</v>
      </c>
      <c r="U28" s="41"/>
    </row>
    <row r="29" ht="78" spans="1:21">
      <c r="A29" s="17"/>
      <c r="B29" s="17"/>
      <c r="C29" s="41" t="s">
        <v>136</v>
      </c>
      <c r="D29" s="41">
        <v>3</v>
      </c>
      <c r="E29" s="44" t="s">
        <v>137</v>
      </c>
      <c r="F29" s="41" t="s">
        <v>44</v>
      </c>
      <c r="G29" s="43" t="s">
        <v>138</v>
      </c>
      <c r="H29" s="41"/>
      <c r="I29" s="41" t="s">
        <v>32</v>
      </c>
      <c r="J29" s="41"/>
      <c r="K29" s="41" t="s">
        <v>32</v>
      </c>
      <c r="L29" s="41"/>
      <c r="M29" s="41" t="s">
        <v>32</v>
      </c>
      <c r="N29" s="41" t="s">
        <v>32</v>
      </c>
      <c r="O29" s="41"/>
      <c r="P29" s="41"/>
      <c r="Q29" s="41"/>
      <c r="R29" s="41"/>
      <c r="S29" s="41" t="s">
        <v>139</v>
      </c>
      <c r="T29" s="41">
        <v>3</v>
      </c>
      <c r="U29" s="41"/>
    </row>
    <row r="30" ht="62.4" spans="1:21">
      <c r="A30" s="40" t="s">
        <v>140</v>
      </c>
      <c r="B30" s="41" t="s">
        <v>141</v>
      </c>
      <c r="C30" s="5"/>
      <c r="D30" s="41" t="s">
        <v>142</v>
      </c>
      <c r="E30" s="43" t="s">
        <v>143</v>
      </c>
      <c r="F30" s="41" t="s">
        <v>65</v>
      </c>
      <c r="G30" s="43" t="s">
        <v>144</v>
      </c>
      <c r="H30" s="41" t="s">
        <v>32</v>
      </c>
      <c r="I30" s="41" t="s">
        <v>32</v>
      </c>
      <c r="J30" s="41" t="s">
        <v>32</v>
      </c>
      <c r="K30" s="41"/>
      <c r="L30" s="41"/>
      <c r="M30" s="41"/>
      <c r="N30" s="41"/>
      <c r="O30" s="41"/>
      <c r="P30" s="41"/>
      <c r="Q30" s="41"/>
      <c r="R30" s="41" t="s">
        <v>32</v>
      </c>
      <c r="S30" s="41"/>
      <c r="T30" s="41"/>
      <c r="U30" s="41"/>
    </row>
    <row r="31" ht="31.2" spans="1:21">
      <c r="A31" s="17"/>
      <c r="B31" s="41" t="s">
        <v>145</v>
      </c>
      <c r="C31" s="5"/>
      <c r="D31" s="41" t="s">
        <v>142</v>
      </c>
      <c r="E31" s="42" t="s">
        <v>146</v>
      </c>
      <c r="F31" s="41" t="s">
        <v>65</v>
      </c>
      <c r="G31" s="43" t="s">
        <v>147</v>
      </c>
      <c r="H31" s="41" t="s">
        <v>32</v>
      </c>
      <c r="I31" s="41" t="s">
        <v>32</v>
      </c>
      <c r="J31" s="41" t="s">
        <v>32</v>
      </c>
      <c r="K31" s="41"/>
      <c r="L31" s="41"/>
      <c r="M31" s="41"/>
      <c r="N31" s="41"/>
      <c r="O31" s="41"/>
      <c r="P31" s="41"/>
      <c r="Q31" s="41"/>
      <c r="R31" s="41" t="s">
        <v>32</v>
      </c>
      <c r="S31" s="41"/>
      <c r="T31" s="41"/>
      <c r="U31" s="41"/>
    </row>
    <row r="32" spans="1:21">
      <c r="A32" s="7" t="s">
        <v>148</v>
      </c>
      <c r="B32" s="7"/>
      <c r="C32" s="4"/>
      <c r="D32" s="4"/>
      <c r="E32" s="4"/>
      <c r="F32" s="4"/>
      <c r="G32" s="4"/>
      <c r="H32" s="4"/>
      <c r="I32" s="4"/>
      <c r="J32" s="4"/>
      <c r="K32" s="4"/>
      <c r="L32" s="4"/>
      <c r="M32" s="4"/>
      <c r="N32" s="4"/>
      <c r="O32" s="4"/>
      <c r="P32" s="4"/>
      <c r="Q32" s="4"/>
      <c r="R32" s="4"/>
      <c r="S32" s="5"/>
      <c r="T32" s="7">
        <f>SUM(T5:T31)</f>
        <v>93.96</v>
      </c>
      <c r="U32" s="56"/>
    </row>
  </sheetData>
  <autoFilter xmlns:etc="http://www.wps.cn/officeDocument/2017/etCustomData" ref="B4:R31" etc:filterBottomFollowUsedRange="0">
    <extLst/>
  </autoFilter>
  <mergeCells count="30">
    <mergeCell ref="B2:R2"/>
    <mergeCell ref="A3:D3"/>
    <mergeCell ref="H3:I3"/>
    <mergeCell ref="J3:K3"/>
    <mergeCell ref="L3:R3"/>
    <mergeCell ref="B30:C30"/>
    <mergeCell ref="B31:C31"/>
    <mergeCell ref="B32:S32"/>
    <mergeCell ref="A5:A17"/>
    <mergeCell ref="A8:A17"/>
    <mergeCell ref="A18:A20"/>
    <mergeCell ref="A21:A29"/>
    <mergeCell ref="A30:A31"/>
    <mergeCell ref="B5:B7"/>
    <mergeCell ref="B8:B12"/>
    <mergeCell ref="B13:B15"/>
    <mergeCell ref="B16:B17"/>
    <mergeCell ref="B19:B20"/>
    <mergeCell ref="B21:B23"/>
    <mergeCell ref="B24:B26"/>
    <mergeCell ref="B27:B29"/>
    <mergeCell ref="E3:E4"/>
    <mergeCell ref="F3:F4"/>
    <mergeCell ref="G3:G4"/>
    <mergeCell ref="S3:S4"/>
    <mergeCell ref="T3:T4"/>
    <mergeCell ref="U3:U4"/>
    <mergeCell ref="U13:U15"/>
    <mergeCell ref="U16:U17"/>
    <mergeCell ref="U19:U20"/>
  </mergeCells>
  <pageMargins left="0.196503208378169" right="0.196503208378169" top="0.472163215396911" bottom="0.999874956025852" header="0.511741544318011" footer="0.511741544318011"/>
  <pageSetup paperSize="9" scale="65" fitToHeight="0" orientation="landscape"/>
  <headerFooter>
    <oddFooter>&amp;C&amp;"宋体,常规"&amp;11第 &amp;"宋体,常规"&amp;11&amp;P&amp;"宋体,常规"&amp;11 页，共 &amp;"宋体,常规"&amp;11&amp;N&amp;"宋体,常规"&amp;11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topLeftCell="A10" workbookViewId="0">
      <selection activeCell="C12" sqref="C12"/>
    </sheetView>
  </sheetViews>
  <sheetFormatPr defaultColWidth="8.87962962962963" defaultRowHeight="14.4"/>
  <cols>
    <col min="1" max="1" width="19.8796296296296" style="1" customWidth="1"/>
    <col min="2" max="2" width="18.3796296296296" style="1" customWidth="1"/>
    <col min="3" max="3" width="14.5" style="1" customWidth="1"/>
    <col min="4" max="4" width="14.8796296296296" style="1" customWidth="1"/>
    <col min="5" max="5" width="14.1203703703704" style="1" customWidth="1"/>
    <col min="6" max="6" width="15" style="1" customWidth="1"/>
    <col min="7" max="7" width="21.25" style="1" customWidth="1"/>
    <col min="8" max="8" width="9.62037037037037" style="1" customWidth="1"/>
    <col min="9" max="9" width="15.8796296296296" style="1" customWidth="1"/>
    <col min="10" max="10" width="11.75" style="1" customWidth="1"/>
  </cols>
  <sheetData>
    <row r="1" ht="30.95" customHeight="1" spans="1:10">
      <c r="A1" s="2"/>
      <c r="B1" s="3" t="s">
        <v>149</v>
      </c>
      <c r="C1" s="4"/>
      <c r="D1" s="4"/>
      <c r="E1" s="5"/>
      <c r="F1" s="3" t="s">
        <v>150</v>
      </c>
      <c r="G1" s="3" t="s">
        <v>11</v>
      </c>
      <c r="H1" s="3" t="s">
        <v>151</v>
      </c>
      <c r="I1" s="3" t="s">
        <v>152</v>
      </c>
      <c r="J1" s="3" t="s">
        <v>153</v>
      </c>
    </row>
    <row r="2" ht="27" customHeight="1" spans="1:10">
      <c r="A2" s="6" t="s">
        <v>154</v>
      </c>
      <c r="B2" s="3" t="s">
        <v>155</v>
      </c>
      <c r="C2" s="3" t="s">
        <v>156</v>
      </c>
      <c r="D2" s="3" t="s">
        <v>157</v>
      </c>
      <c r="E2" s="3" t="s">
        <v>156</v>
      </c>
      <c r="F2" s="7" t="s">
        <v>158</v>
      </c>
      <c r="G2" s="2"/>
      <c r="H2" s="8">
        <v>8</v>
      </c>
      <c r="I2" s="9">
        <f>I3+I4+I5</f>
        <v>7.78438661710037</v>
      </c>
      <c r="J2" s="9">
        <f>H2-I2</f>
        <v>0.215613382899628</v>
      </c>
    </row>
    <row r="3" ht="24.95" customHeight="1" spans="1:10">
      <c r="A3" s="2" t="s">
        <v>159</v>
      </c>
      <c r="B3" s="10">
        <v>5.38</v>
      </c>
      <c r="C3" s="8" t="s">
        <v>160</v>
      </c>
      <c r="D3" s="10">
        <v>5.09</v>
      </c>
      <c r="E3" s="8" t="s">
        <v>160</v>
      </c>
      <c r="F3" s="11">
        <f>ABS(D3-B3)/B3</f>
        <v>0.0539033457249071</v>
      </c>
      <c r="G3" s="8"/>
      <c r="H3" s="8">
        <v>4</v>
      </c>
      <c r="I3" s="12">
        <f>(1-F3)*H3</f>
        <v>3.78438661710037</v>
      </c>
      <c r="J3" s="8" t="s">
        <v>161</v>
      </c>
    </row>
    <row r="4" ht="84" customHeight="1" spans="1:10">
      <c r="A4" s="2" t="s">
        <v>162</v>
      </c>
      <c r="B4" s="10">
        <v>0</v>
      </c>
      <c r="C4" s="13" t="s">
        <v>163</v>
      </c>
      <c r="D4" s="10">
        <v>0</v>
      </c>
      <c r="E4" s="13" t="s">
        <v>164</v>
      </c>
      <c r="F4" s="11">
        <v>0</v>
      </c>
      <c r="G4" s="14" t="s">
        <v>165</v>
      </c>
      <c r="H4" s="8">
        <v>2</v>
      </c>
      <c r="I4" s="12">
        <f>(1-F4)*H4</f>
        <v>2</v>
      </c>
      <c r="J4" s="8" t="s">
        <v>161</v>
      </c>
    </row>
    <row r="5" ht="87.95" customHeight="1" spans="1:10">
      <c r="A5" s="2" t="s">
        <v>166</v>
      </c>
      <c r="B5" s="10">
        <v>0</v>
      </c>
      <c r="C5" s="13" t="s">
        <v>167</v>
      </c>
      <c r="D5" s="10">
        <v>0</v>
      </c>
      <c r="E5" s="13" t="s">
        <v>168</v>
      </c>
      <c r="F5" s="11">
        <v>0</v>
      </c>
      <c r="G5" s="14" t="s">
        <v>165</v>
      </c>
      <c r="H5" s="8">
        <v>2</v>
      </c>
      <c r="I5" s="12">
        <f>(1-F5)*H5</f>
        <v>2</v>
      </c>
      <c r="J5" s="8" t="s">
        <v>161</v>
      </c>
    </row>
    <row r="8" ht="22.35" customHeight="1" spans="1:10">
      <c r="A8" s="6" t="s">
        <v>169</v>
      </c>
      <c r="B8" s="8" t="s">
        <v>170</v>
      </c>
      <c r="C8" s="8" t="s">
        <v>156</v>
      </c>
      <c r="D8" s="8" t="s">
        <v>171</v>
      </c>
      <c r="E8" s="8" t="s">
        <v>151</v>
      </c>
      <c r="F8" s="8" t="s">
        <v>172</v>
      </c>
      <c r="G8" s="8" t="s">
        <v>172</v>
      </c>
    </row>
    <row r="9" ht="66.95" customHeight="1" spans="1:10">
      <c r="A9" s="8" t="s">
        <v>173</v>
      </c>
      <c r="B9" s="10">
        <v>102.61</v>
      </c>
      <c r="C9" s="13" t="s">
        <v>174</v>
      </c>
      <c r="D9" s="8">
        <f>B3*0.5</f>
        <v>2.69</v>
      </c>
      <c r="E9" s="8">
        <v>2</v>
      </c>
      <c r="F9" s="15">
        <f>B9/D9*E9</f>
        <v>76.2899628252788</v>
      </c>
      <c r="G9" s="16">
        <f>F9+F11+F13+F15</f>
        <v>168.436319608918</v>
      </c>
    </row>
    <row r="10" ht="72.95" customHeight="1" spans="1:10">
      <c r="A10" s="8" t="s">
        <v>175</v>
      </c>
      <c r="B10" s="13" t="s">
        <v>176</v>
      </c>
      <c r="C10" s="13" t="s">
        <v>177</v>
      </c>
      <c r="D10" s="13" t="s">
        <v>178</v>
      </c>
      <c r="E10" s="8" t="s">
        <v>179</v>
      </c>
      <c r="F10" s="15"/>
      <c r="G10" s="8" t="s">
        <v>180</v>
      </c>
    </row>
    <row r="11" ht="22.35" customHeight="1" spans="1:10">
      <c r="A11" s="17"/>
      <c r="B11" s="18">
        <v>0</v>
      </c>
      <c r="C11" s="10"/>
      <c r="D11" s="18">
        <v>0</v>
      </c>
      <c r="E11" s="8">
        <v>1</v>
      </c>
      <c r="F11" s="15">
        <f>1-B11*0.8-D11*0.2</f>
        <v>1</v>
      </c>
      <c r="G11" s="16">
        <f>6-G9</f>
        <v>-162.436319608918</v>
      </c>
    </row>
    <row r="12" ht="63.95" customHeight="1" spans="1:10">
      <c r="A12" s="8" t="s">
        <v>181</v>
      </c>
      <c r="B12" s="8" t="s">
        <v>182</v>
      </c>
      <c r="C12" s="13" t="s">
        <v>183</v>
      </c>
      <c r="D12" s="8" t="s">
        <v>171</v>
      </c>
      <c r="E12" s="8"/>
      <c r="F12" s="15"/>
      <c r="G12" s="2"/>
    </row>
    <row r="13" ht="36" customHeight="1" spans="1:10">
      <c r="A13" s="17"/>
      <c r="B13" s="10">
        <v>202.07</v>
      </c>
      <c r="C13" s="8"/>
      <c r="D13" s="8">
        <f>B3*0.8333</f>
        <v>4.483154</v>
      </c>
      <c r="E13" s="8">
        <v>2</v>
      </c>
      <c r="F13" s="15">
        <f>B13/D13*E13</f>
        <v>90.1463567836394</v>
      </c>
      <c r="G13" s="2"/>
    </row>
    <row r="14" ht="87.95" customHeight="1" spans="1:10">
      <c r="A14" s="8" t="s">
        <v>184</v>
      </c>
      <c r="B14" s="13" t="s">
        <v>185</v>
      </c>
      <c r="C14" s="13" t="s">
        <v>177</v>
      </c>
      <c r="D14" s="13" t="s">
        <v>186</v>
      </c>
      <c r="E14" s="8" t="s">
        <v>179</v>
      </c>
      <c r="F14" s="15"/>
      <c r="G14" s="2"/>
    </row>
    <row r="15" ht="33" customHeight="1" spans="1:10">
      <c r="A15" s="17"/>
      <c r="B15" s="10">
        <v>0</v>
      </c>
      <c r="C15" s="8"/>
      <c r="D15" s="10">
        <v>0</v>
      </c>
      <c r="E15" s="8">
        <v>1</v>
      </c>
      <c r="F15" s="15">
        <f>1-B15*0.8-D15*0.2</f>
        <v>1</v>
      </c>
      <c r="G15" s="2"/>
    </row>
    <row r="16" spans="1:10">
      <c r="F16" s="19"/>
    </row>
  </sheetData>
  <mergeCells count="4">
    <mergeCell ref="B1:E1"/>
    <mergeCell ref="A10:A11"/>
    <mergeCell ref="A12:A13"/>
    <mergeCell ref="A14:A15"/>
  </mergeCells>
  <pageMargins left="0.75" right="0.75" top="1" bottom="1" header="0.5" footer="0.5"/>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定稿</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description>{"分值列":"D","过程列":"S","得分列":"T","开始行":5,"结束行":28,"总分行":31}</dc:description>
  <cp:lastModifiedBy>55%</cp:lastModifiedBy>
  <cp:revision>0</cp:revision>
  <dcterms:created xsi:type="dcterms:W3CDTF">2006-11-02T03:21:00Z</dcterms:created>
  <cp:lastPrinted>2024-06-28T16:15:00Z</cp:lastPrinted>
  <dcterms:modified xsi:type="dcterms:W3CDTF">2026-03-26T08:43:48Z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D58571A15982483B9C3BE4F968DD2BC4_13</vt:lpwstr>
  </property>
  <property fmtid="{D5CDD505-2E9C-101B-9397-08002B2CF9AE}" pid="4" name="CalculationRule">
    <vt:i4>0</vt:i4>
  </property>
</Properties>
</file>